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edrijven\Row Analysis\Websites\Roeicoach.com\downloads\"/>
    </mc:Choice>
  </mc:AlternateContent>
  <bookViews>
    <workbookView xWindow="0" yWindow="0" windowWidth="23040" windowHeight="8808"/>
  </bookViews>
  <sheets>
    <sheet name="Planning" sheetId="1" r:id="rId1"/>
    <sheet name="De zon" sheetId="2" r:id="rId2"/>
  </sheets>
  <definedNames>
    <definedName name="Activiteit">Planning!$A$52:$A$69</definedName>
    <definedName name="Kleur">Planning!$I$52:$I$59</definedName>
    <definedName name="_xlnm.Print_Area" localSheetId="0">Planning!$A$1:$R$49</definedName>
    <definedName name="_xlnm.Print_Titles" localSheetId="0">Planning!$1:$2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K21" i="1"/>
  <c r="G29" i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8" i="1" s="1"/>
  <c r="G49" i="1" s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X5" i="1"/>
  <c r="W5" i="1" s="1"/>
  <c r="R4" i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Q4" i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P4" i="1"/>
  <c r="P5" i="1" s="1"/>
  <c r="P6" i="1" s="1"/>
  <c r="O4" i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N4" i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M4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L4" i="1"/>
  <c r="L5" i="1" s="1"/>
  <c r="K4" i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H4" i="1"/>
  <c r="H5" i="1" s="1"/>
  <c r="H6" i="1" s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8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C4" i="1"/>
  <c r="D4" i="1"/>
  <c r="X4" i="1" s="1"/>
  <c r="W4" i="1" s="1"/>
  <c r="AD59" i="1"/>
  <c r="AD58" i="1"/>
  <c r="AD57" i="1"/>
  <c r="AD56" i="1"/>
  <c r="AD55" i="1"/>
  <c r="AD54" i="1"/>
  <c r="AD53" i="1"/>
  <c r="AD52" i="1"/>
  <c r="Z63" i="1"/>
  <c r="Z62" i="1"/>
  <c r="Z59" i="1"/>
  <c r="Z58" i="1"/>
  <c r="Z55" i="1"/>
  <c r="Z54" i="1"/>
  <c r="Z47" i="1"/>
  <c r="Y47" i="1" s="1"/>
  <c r="AL17" i="1"/>
  <c r="AK17" i="1" s="1"/>
  <c r="AD17" i="1"/>
  <c r="AC17" i="1" s="1"/>
  <c r="AD16" i="1"/>
  <c r="AC16" i="1" s="1"/>
  <c r="AL15" i="1"/>
  <c r="AK15" i="1" s="1"/>
  <c r="AL14" i="1"/>
  <c r="AK14" i="1" s="1"/>
  <c r="AH14" i="1"/>
  <c r="AG14" i="1" s="1"/>
  <c r="AH13" i="1"/>
  <c r="AG13" i="1" s="1"/>
  <c r="AD13" i="1"/>
  <c r="AC13" i="1" s="1"/>
  <c r="AD12" i="1"/>
  <c r="AC12" i="1" s="1"/>
  <c r="AL11" i="1"/>
  <c r="AK11" i="1" s="1"/>
  <c r="AL10" i="1"/>
  <c r="AK10" i="1" s="1"/>
  <c r="AH10" i="1"/>
  <c r="AG10" i="1" s="1"/>
  <c r="AH9" i="1"/>
  <c r="AG9" i="1" s="1"/>
  <c r="AD9" i="1"/>
  <c r="AC9" i="1" s="1"/>
  <c r="AD8" i="1"/>
  <c r="AC8" i="1" s="1"/>
  <c r="AL7" i="1"/>
  <c r="AK7" i="1" s="1"/>
  <c r="AL6" i="1"/>
  <c r="AK6" i="1" s="1"/>
  <c r="AH6" i="1"/>
  <c r="AG6" i="1" s="1"/>
  <c r="AH5" i="1"/>
  <c r="AG5" i="1" s="1"/>
  <c r="AD5" i="1"/>
  <c r="AC5" i="1" s="1"/>
  <c r="AF4" i="1"/>
  <c r="AE4" i="1" s="1"/>
  <c r="AD4" i="1"/>
  <c r="AC4" i="1" s="1"/>
  <c r="AL3" i="1"/>
  <c r="AK3" i="1" s="1"/>
  <c r="AJ3" i="1"/>
  <c r="AI3" i="1" s="1"/>
  <c r="AH3" i="1"/>
  <c r="AG3" i="1" s="1"/>
  <c r="AF3" i="1"/>
  <c r="AE3" i="1" s="1"/>
  <c r="AD3" i="1"/>
  <c r="AC3" i="1" s="1"/>
  <c r="AB3" i="1"/>
  <c r="AA3" i="1" s="1"/>
  <c r="Z3" i="1"/>
  <c r="Y3" i="1" s="1"/>
  <c r="X3" i="1"/>
  <c r="W3" i="1" s="1"/>
  <c r="F69" i="1"/>
  <c r="Z69" i="1" s="1"/>
  <c r="F68" i="1"/>
  <c r="Z68" i="1" s="1"/>
  <c r="F67" i="1"/>
  <c r="Z67" i="1" s="1"/>
  <c r="F66" i="1"/>
  <c r="Z66" i="1" s="1"/>
  <c r="F65" i="1"/>
  <c r="Z65" i="1" s="1"/>
  <c r="F64" i="1"/>
  <c r="Z64" i="1" s="1"/>
  <c r="F63" i="1"/>
  <c r="F62" i="1"/>
  <c r="F61" i="1"/>
  <c r="Z61" i="1" s="1"/>
  <c r="F60" i="1"/>
  <c r="Z60" i="1" s="1"/>
  <c r="F59" i="1"/>
  <c r="F58" i="1"/>
  <c r="F57" i="1"/>
  <c r="Z57" i="1" s="1"/>
  <c r="F56" i="1"/>
  <c r="Z56" i="1" s="1"/>
  <c r="F55" i="1"/>
  <c r="F54" i="1"/>
  <c r="F53" i="1"/>
  <c r="Z53" i="1" s="1"/>
  <c r="F52" i="1"/>
  <c r="Z52" i="1" s="1"/>
  <c r="A1" i="1"/>
  <c r="T3" i="1"/>
  <c r="S3" i="1"/>
  <c r="AH4" i="1" l="1"/>
  <c r="AG4" i="1" s="1"/>
  <c r="AL5" i="1"/>
  <c r="AK5" i="1" s="1"/>
  <c r="AD7" i="1"/>
  <c r="AC7" i="1" s="1"/>
  <c r="AH8" i="1"/>
  <c r="AG8" i="1" s="1"/>
  <c r="AL9" i="1"/>
  <c r="AK9" i="1" s="1"/>
  <c r="AD11" i="1"/>
  <c r="AC11" i="1" s="1"/>
  <c r="AH12" i="1"/>
  <c r="AG12" i="1" s="1"/>
  <c r="AL13" i="1"/>
  <c r="AK13" i="1" s="1"/>
  <c r="AD15" i="1"/>
  <c r="AC15" i="1" s="1"/>
  <c r="AH16" i="1"/>
  <c r="AG16" i="1" s="1"/>
  <c r="O33" i="1"/>
  <c r="O34" i="1" s="1"/>
  <c r="O35" i="1" s="1"/>
  <c r="O36" i="1" s="1"/>
  <c r="O37" i="1" s="1"/>
  <c r="O38" i="1" s="1"/>
  <c r="O39" i="1" s="1"/>
  <c r="O40" i="1" s="1"/>
  <c r="Q33" i="1"/>
  <c r="Q34" i="1" s="1"/>
  <c r="Q35" i="1" s="1"/>
  <c r="Q36" i="1" s="1"/>
  <c r="Q37" i="1" s="1"/>
  <c r="Q38" i="1" s="1"/>
  <c r="Q39" i="1" s="1"/>
  <c r="Q40" i="1" s="1"/>
  <c r="M33" i="1"/>
  <c r="M34" i="1" s="1"/>
  <c r="M35" i="1" s="1"/>
  <c r="M36" i="1" s="1"/>
  <c r="M37" i="1" s="1"/>
  <c r="M38" i="1" s="1"/>
  <c r="M39" i="1" s="1"/>
  <c r="M40" i="1" s="1"/>
  <c r="M43" i="1" s="1"/>
  <c r="M44" i="1" s="1"/>
  <c r="M45" i="1" s="1"/>
  <c r="M46" i="1" s="1"/>
  <c r="M48" i="1" s="1"/>
  <c r="M49" i="1" s="1"/>
  <c r="Z4" i="1"/>
  <c r="Y4" i="1" s="1"/>
  <c r="AL4" i="1"/>
  <c r="AK4" i="1" s="1"/>
  <c r="AD6" i="1"/>
  <c r="AC6" i="1" s="1"/>
  <c r="AH7" i="1"/>
  <c r="AG7" i="1" s="1"/>
  <c r="AL8" i="1"/>
  <c r="AK8" i="1" s="1"/>
  <c r="AD10" i="1"/>
  <c r="AC10" i="1" s="1"/>
  <c r="AH11" i="1"/>
  <c r="AG11" i="1" s="1"/>
  <c r="AL12" i="1"/>
  <c r="AK12" i="1" s="1"/>
  <c r="AD14" i="1"/>
  <c r="AC14" i="1" s="1"/>
  <c r="AH15" i="1"/>
  <c r="AG15" i="1" s="1"/>
  <c r="AL16" i="1"/>
  <c r="AK16" i="1" s="1"/>
  <c r="AJ5" i="1"/>
  <c r="AI5" i="1" s="1"/>
  <c r="H7" i="1"/>
  <c r="AB6" i="1"/>
  <c r="AA6" i="1" s="1"/>
  <c r="AF5" i="1"/>
  <c r="AE5" i="1" s="1"/>
  <c r="L6" i="1"/>
  <c r="P7" i="1"/>
  <c r="AJ6" i="1"/>
  <c r="AI6" i="1" s="1"/>
  <c r="AB5" i="1"/>
  <c r="AA5" i="1" s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AB4" i="1"/>
  <c r="AA4" i="1" s="1"/>
  <c r="AJ4" i="1"/>
  <c r="AI4" i="1" s="1"/>
  <c r="F49" i="1"/>
  <c r="Z49" i="1" s="1"/>
  <c r="Y49" i="1" s="1"/>
  <c r="Z48" i="1"/>
  <c r="Y48" i="1" s="1"/>
  <c r="J19" i="1"/>
  <c r="AD18" i="1"/>
  <c r="AC18" i="1" s="1"/>
  <c r="N18" i="1"/>
  <c r="AH17" i="1"/>
  <c r="AG17" i="1" s="1"/>
  <c r="R19" i="1"/>
  <c r="AL18" i="1"/>
  <c r="AK18" i="1" s="1"/>
  <c r="Z5" i="1"/>
  <c r="Y5" i="1" s="1"/>
  <c r="X6" i="1"/>
  <c r="W6" i="1" s="1"/>
  <c r="U3" i="1"/>
  <c r="V3" i="1" s="1"/>
  <c r="A3" i="1"/>
  <c r="B4" i="1"/>
  <c r="Q42" i="1" l="1"/>
  <c r="Q43" i="1" s="1"/>
  <c r="Q44" i="1" s="1"/>
  <c r="Q45" i="1" s="1"/>
  <c r="Q46" i="1" s="1"/>
  <c r="Q48" i="1" s="1"/>
  <c r="Q49" i="1" s="1"/>
  <c r="O42" i="1"/>
  <c r="O43" i="1" s="1"/>
  <c r="O44" i="1" s="1"/>
  <c r="O45" i="1" s="1"/>
  <c r="O46" i="1" s="1"/>
  <c r="O48" i="1" s="1"/>
  <c r="O49" i="1" s="1"/>
  <c r="N19" i="1"/>
  <c r="AH18" i="1"/>
  <c r="AG18" i="1" s="1"/>
  <c r="R20" i="1"/>
  <c r="AL19" i="1"/>
  <c r="AK19" i="1" s="1"/>
  <c r="J20" i="1"/>
  <c r="AD19" i="1"/>
  <c r="AC19" i="1" s="1"/>
  <c r="P8" i="1"/>
  <c r="AJ7" i="1"/>
  <c r="AI7" i="1" s="1"/>
  <c r="H8" i="1"/>
  <c r="AB7" i="1"/>
  <c r="AA7" i="1" s="1"/>
  <c r="D48" i="1"/>
  <c r="X47" i="1"/>
  <c r="W47" i="1" s="1"/>
  <c r="L7" i="1"/>
  <c r="AF6" i="1"/>
  <c r="AE6" i="1" s="1"/>
  <c r="Z6" i="1"/>
  <c r="Y6" i="1" s="1"/>
  <c r="X7" i="1"/>
  <c r="W7" i="1" s="1"/>
  <c r="B5" i="1"/>
  <c r="T4" i="1"/>
  <c r="S4" i="1"/>
  <c r="U5" i="1"/>
  <c r="V5" i="1" s="1"/>
  <c r="B6" i="1"/>
  <c r="A5" i="1"/>
  <c r="U4" i="1"/>
  <c r="V4" i="1" s="1"/>
  <c r="A4" i="1"/>
  <c r="U6" i="1"/>
  <c r="V6" i="1" s="1"/>
  <c r="D49" i="1" l="1"/>
  <c r="X49" i="1" s="1"/>
  <c r="W49" i="1" s="1"/>
  <c r="X48" i="1"/>
  <c r="W48" i="1" s="1"/>
  <c r="P9" i="1"/>
  <c r="AJ8" i="1"/>
  <c r="AI8" i="1" s="1"/>
  <c r="R21" i="1"/>
  <c r="AL20" i="1"/>
  <c r="AK20" i="1" s="1"/>
  <c r="AF7" i="1"/>
  <c r="AE7" i="1" s="1"/>
  <c r="L8" i="1"/>
  <c r="H9" i="1"/>
  <c r="AB8" i="1"/>
  <c r="AA8" i="1" s="1"/>
  <c r="J21" i="1"/>
  <c r="AD20" i="1"/>
  <c r="AC20" i="1" s="1"/>
  <c r="N20" i="1"/>
  <c r="AH19" i="1"/>
  <c r="AG19" i="1" s="1"/>
  <c r="Z7" i="1"/>
  <c r="Y7" i="1" s="1"/>
  <c r="X8" i="1"/>
  <c r="W8" i="1" s="1"/>
  <c r="T6" i="1"/>
  <c r="S6" i="1"/>
  <c r="T5" i="1"/>
  <c r="S5" i="1"/>
  <c r="B7" i="1"/>
  <c r="A6" i="1"/>
  <c r="L9" i="1" l="1"/>
  <c r="AF8" i="1"/>
  <c r="AE8" i="1" s="1"/>
  <c r="J22" i="1"/>
  <c r="AD21" i="1"/>
  <c r="AC21" i="1" s="1"/>
  <c r="P10" i="1"/>
  <c r="AJ9" i="1"/>
  <c r="AI9" i="1" s="1"/>
  <c r="N21" i="1"/>
  <c r="AH20" i="1"/>
  <c r="AG20" i="1" s="1"/>
  <c r="H10" i="1"/>
  <c r="AB9" i="1"/>
  <c r="AA9" i="1" s="1"/>
  <c r="R22" i="1"/>
  <c r="AL21" i="1"/>
  <c r="AK21" i="1" s="1"/>
  <c r="Z8" i="1"/>
  <c r="Y8" i="1" s="1"/>
  <c r="X9" i="1"/>
  <c r="W9" i="1" s="1"/>
  <c r="T7" i="1"/>
  <c r="S7" i="1"/>
  <c r="A7" i="1"/>
  <c r="B8" i="1"/>
  <c r="U7" i="1"/>
  <c r="V7" i="1" s="1"/>
  <c r="R23" i="1" l="1"/>
  <c r="AL22" i="1"/>
  <c r="AK22" i="1" s="1"/>
  <c r="N22" i="1"/>
  <c r="AH21" i="1"/>
  <c r="AG21" i="1" s="1"/>
  <c r="J23" i="1"/>
  <c r="AD22" i="1"/>
  <c r="AC22" i="1" s="1"/>
  <c r="H11" i="1"/>
  <c r="AB10" i="1"/>
  <c r="AA10" i="1" s="1"/>
  <c r="P11" i="1"/>
  <c r="AJ10" i="1"/>
  <c r="AI10" i="1" s="1"/>
  <c r="AF9" i="1"/>
  <c r="AE9" i="1" s="1"/>
  <c r="L10" i="1"/>
  <c r="Z9" i="1"/>
  <c r="Y9" i="1" s="1"/>
  <c r="X10" i="1"/>
  <c r="W10" i="1" s="1"/>
  <c r="T8" i="1"/>
  <c r="S8" i="1"/>
  <c r="A8" i="1"/>
  <c r="U8" i="1"/>
  <c r="V8" i="1" s="1"/>
  <c r="B9" i="1"/>
  <c r="L11" i="1" l="1"/>
  <c r="AF10" i="1"/>
  <c r="AE10" i="1" s="1"/>
  <c r="H12" i="1"/>
  <c r="AB11" i="1"/>
  <c r="AA11" i="1" s="1"/>
  <c r="N23" i="1"/>
  <c r="AH22" i="1"/>
  <c r="AG22" i="1" s="1"/>
  <c r="P12" i="1"/>
  <c r="AJ11" i="1"/>
  <c r="AI11" i="1" s="1"/>
  <c r="J24" i="1"/>
  <c r="AD23" i="1"/>
  <c r="AC23" i="1" s="1"/>
  <c r="R24" i="1"/>
  <c r="AL23" i="1"/>
  <c r="AK23" i="1" s="1"/>
  <c r="Z10" i="1"/>
  <c r="Y10" i="1" s="1"/>
  <c r="X11" i="1"/>
  <c r="W11" i="1" s="1"/>
  <c r="T9" i="1"/>
  <c r="S9" i="1"/>
  <c r="A9" i="1"/>
  <c r="U9" i="1"/>
  <c r="V9" i="1" s="1"/>
  <c r="B10" i="1"/>
  <c r="R25" i="1" l="1"/>
  <c r="AL24" i="1"/>
  <c r="AK24" i="1" s="1"/>
  <c r="P13" i="1"/>
  <c r="AJ12" i="1"/>
  <c r="AI12" i="1" s="1"/>
  <c r="H13" i="1"/>
  <c r="AB12" i="1"/>
  <c r="AA12" i="1" s="1"/>
  <c r="J25" i="1"/>
  <c r="AD24" i="1"/>
  <c r="AC24" i="1" s="1"/>
  <c r="N24" i="1"/>
  <c r="AH23" i="1"/>
  <c r="AG23" i="1" s="1"/>
  <c r="AF11" i="1"/>
  <c r="AE11" i="1" s="1"/>
  <c r="L12" i="1"/>
  <c r="Z11" i="1"/>
  <c r="Y11" i="1" s="1"/>
  <c r="X12" i="1"/>
  <c r="W12" i="1" s="1"/>
  <c r="T10" i="1"/>
  <c r="S10" i="1"/>
  <c r="A10" i="1"/>
  <c r="B11" i="1"/>
  <c r="U10" i="1"/>
  <c r="V10" i="1" s="1"/>
  <c r="L13" i="1" l="1"/>
  <c r="AF12" i="1"/>
  <c r="AE12" i="1" s="1"/>
  <c r="J26" i="1"/>
  <c r="AD25" i="1"/>
  <c r="AC25" i="1" s="1"/>
  <c r="P14" i="1"/>
  <c r="AJ13" i="1"/>
  <c r="AI13" i="1" s="1"/>
  <c r="N25" i="1"/>
  <c r="AH24" i="1"/>
  <c r="AG24" i="1" s="1"/>
  <c r="H14" i="1"/>
  <c r="AB13" i="1"/>
  <c r="AA13" i="1" s="1"/>
  <c r="R26" i="1"/>
  <c r="AL25" i="1"/>
  <c r="AK25" i="1" s="1"/>
  <c r="Z12" i="1"/>
  <c r="Y12" i="1" s="1"/>
  <c r="X13" i="1"/>
  <c r="W13" i="1" s="1"/>
  <c r="T11" i="1"/>
  <c r="S11" i="1"/>
  <c r="A11" i="1"/>
  <c r="B12" i="1"/>
  <c r="U11" i="1"/>
  <c r="V11" i="1" s="1"/>
  <c r="R27" i="1" l="1"/>
  <c r="AL26" i="1"/>
  <c r="AK26" i="1" s="1"/>
  <c r="N26" i="1"/>
  <c r="AH25" i="1"/>
  <c r="AG25" i="1" s="1"/>
  <c r="J27" i="1"/>
  <c r="AD26" i="1"/>
  <c r="AC26" i="1" s="1"/>
  <c r="H15" i="1"/>
  <c r="AB14" i="1"/>
  <c r="AA14" i="1" s="1"/>
  <c r="P15" i="1"/>
  <c r="AJ14" i="1"/>
  <c r="AI14" i="1" s="1"/>
  <c r="AF13" i="1"/>
  <c r="AE13" i="1" s="1"/>
  <c r="L14" i="1"/>
  <c r="Z13" i="1"/>
  <c r="Y13" i="1" s="1"/>
  <c r="X14" i="1"/>
  <c r="W14" i="1" s="1"/>
  <c r="T12" i="1"/>
  <c r="S12" i="1"/>
  <c r="A12" i="1"/>
  <c r="B13" i="1"/>
  <c r="U12" i="1"/>
  <c r="V12" i="1" s="1"/>
  <c r="L15" i="1" l="1"/>
  <c r="AF14" i="1"/>
  <c r="AE14" i="1" s="1"/>
  <c r="H16" i="1"/>
  <c r="AB15" i="1"/>
  <c r="AA15" i="1" s="1"/>
  <c r="N27" i="1"/>
  <c r="AH26" i="1"/>
  <c r="AG26" i="1" s="1"/>
  <c r="P16" i="1"/>
  <c r="AJ15" i="1"/>
  <c r="AI15" i="1" s="1"/>
  <c r="J28" i="1"/>
  <c r="AD27" i="1"/>
  <c r="AC27" i="1" s="1"/>
  <c r="R28" i="1"/>
  <c r="AL27" i="1"/>
  <c r="AK27" i="1" s="1"/>
  <c r="Z14" i="1"/>
  <c r="Y14" i="1" s="1"/>
  <c r="X15" i="1"/>
  <c r="W15" i="1" s="1"/>
  <c r="T13" i="1"/>
  <c r="S13" i="1"/>
  <c r="A13" i="1"/>
  <c r="B14" i="1"/>
  <c r="U13" i="1"/>
  <c r="V13" i="1" s="1"/>
  <c r="R29" i="1" l="1"/>
  <c r="AL28" i="1"/>
  <c r="AK28" i="1" s="1"/>
  <c r="P17" i="1"/>
  <c r="AJ16" i="1"/>
  <c r="AI16" i="1" s="1"/>
  <c r="H17" i="1"/>
  <c r="AB16" i="1"/>
  <c r="AA16" i="1" s="1"/>
  <c r="J29" i="1"/>
  <c r="AD28" i="1"/>
  <c r="AC28" i="1" s="1"/>
  <c r="N28" i="1"/>
  <c r="AH27" i="1"/>
  <c r="AG27" i="1" s="1"/>
  <c r="AF15" i="1"/>
  <c r="AE15" i="1" s="1"/>
  <c r="L16" i="1"/>
  <c r="Z15" i="1"/>
  <c r="Y15" i="1" s="1"/>
  <c r="X16" i="1"/>
  <c r="W16" i="1" s="1"/>
  <c r="T14" i="1"/>
  <c r="S14" i="1"/>
  <c r="A14" i="1"/>
  <c r="B15" i="1"/>
  <c r="U14" i="1"/>
  <c r="V14" i="1" s="1"/>
  <c r="L17" i="1" l="1"/>
  <c r="AF16" i="1"/>
  <c r="AE16" i="1" s="1"/>
  <c r="J30" i="1"/>
  <c r="AD29" i="1"/>
  <c r="AC29" i="1" s="1"/>
  <c r="P18" i="1"/>
  <c r="AJ17" i="1"/>
  <c r="AI17" i="1" s="1"/>
  <c r="N29" i="1"/>
  <c r="AH28" i="1"/>
  <c r="AG28" i="1" s="1"/>
  <c r="H18" i="1"/>
  <c r="AB17" i="1"/>
  <c r="AA17" i="1" s="1"/>
  <c r="R30" i="1"/>
  <c r="AL29" i="1"/>
  <c r="AK29" i="1" s="1"/>
  <c r="Z16" i="1"/>
  <c r="Y16" i="1" s="1"/>
  <c r="X17" i="1"/>
  <c r="W17" i="1" s="1"/>
  <c r="T15" i="1"/>
  <c r="S15" i="1"/>
  <c r="A15" i="1"/>
  <c r="B16" i="1"/>
  <c r="U15" i="1"/>
  <c r="V15" i="1" s="1"/>
  <c r="R31" i="1" l="1"/>
  <c r="R33" i="1" s="1"/>
  <c r="AL30" i="1"/>
  <c r="AK30" i="1" s="1"/>
  <c r="N30" i="1"/>
  <c r="AH29" i="1"/>
  <c r="AG29" i="1" s="1"/>
  <c r="J31" i="1"/>
  <c r="AD30" i="1"/>
  <c r="AC30" i="1" s="1"/>
  <c r="AB18" i="1"/>
  <c r="AA18" i="1" s="1"/>
  <c r="H19" i="1"/>
  <c r="AJ18" i="1"/>
  <c r="AI18" i="1" s="1"/>
  <c r="P19" i="1"/>
  <c r="AF17" i="1"/>
  <c r="AE17" i="1" s="1"/>
  <c r="L18" i="1"/>
  <c r="Z17" i="1"/>
  <c r="Y17" i="1" s="1"/>
  <c r="X18" i="1"/>
  <c r="W18" i="1" s="1"/>
  <c r="T16" i="1"/>
  <c r="S16" i="1"/>
  <c r="A16" i="1"/>
  <c r="B17" i="1"/>
  <c r="U16" i="1"/>
  <c r="V16" i="1" s="1"/>
  <c r="L19" i="1" l="1"/>
  <c r="AF18" i="1"/>
  <c r="AE18" i="1" s="1"/>
  <c r="H20" i="1"/>
  <c r="AB19" i="1"/>
  <c r="AA19" i="1" s="1"/>
  <c r="P20" i="1"/>
  <c r="AJ19" i="1"/>
  <c r="AI19" i="1" s="1"/>
  <c r="N31" i="1"/>
  <c r="N33" i="1" s="1"/>
  <c r="AH30" i="1"/>
  <c r="AG30" i="1" s="1"/>
  <c r="J32" i="1"/>
  <c r="AD31" i="1"/>
  <c r="AC31" i="1" s="1"/>
  <c r="AL31" i="1"/>
  <c r="AK31" i="1" s="1"/>
  <c r="Z18" i="1"/>
  <c r="Y18" i="1" s="1"/>
  <c r="X19" i="1"/>
  <c r="W19" i="1" s="1"/>
  <c r="T17" i="1"/>
  <c r="S17" i="1"/>
  <c r="A17" i="1"/>
  <c r="B18" i="1"/>
  <c r="U17" i="1"/>
  <c r="V17" i="1" s="1"/>
  <c r="AH31" i="1" l="1"/>
  <c r="AG31" i="1" s="1"/>
  <c r="AL32" i="1"/>
  <c r="AK32" i="1" s="1"/>
  <c r="AB20" i="1"/>
  <c r="AA20" i="1" s="1"/>
  <c r="H21" i="1"/>
  <c r="J33" i="1"/>
  <c r="AD32" i="1"/>
  <c r="AC32" i="1" s="1"/>
  <c r="AJ20" i="1"/>
  <c r="AI20" i="1" s="1"/>
  <c r="P21" i="1"/>
  <c r="AF19" i="1"/>
  <c r="AE19" i="1" s="1"/>
  <c r="Z19" i="1"/>
  <c r="Y19" i="1" s="1"/>
  <c r="X20" i="1"/>
  <c r="W20" i="1" s="1"/>
  <c r="T18" i="1"/>
  <c r="S18" i="1"/>
  <c r="A18" i="1"/>
  <c r="B19" i="1"/>
  <c r="U18" i="1"/>
  <c r="V18" i="1" s="1"/>
  <c r="AF20" i="1" l="1"/>
  <c r="AE20" i="1" s="1"/>
  <c r="R34" i="1"/>
  <c r="AL33" i="1"/>
  <c r="AK33" i="1" s="1"/>
  <c r="P22" i="1"/>
  <c r="AJ21" i="1"/>
  <c r="AI21" i="1" s="1"/>
  <c r="H22" i="1"/>
  <c r="AB21" i="1"/>
  <c r="AA21" i="1" s="1"/>
  <c r="J34" i="1"/>
  <c r="AD33" i="1"/>
  <c r="AC33" i="1" s="1"/>
  <c r="AH32" i="1"/>
  <c r="AG32" i="1" s="1"/>
  <c r="Z20" i="1"/>
  <c r="Y20" i="1" s="1"/>
  <c r="X21" i="1"/>
  <c r="W21" i="1" s="1"/>
  <c r="T19" i="1"/>
  <c r="S19" i="1"/>
  <c r="A19" i="1"/>
  <c r="B20" i="1"/>
  <c r="U19" i="1"/>
  <c r="V19" i="1" s="1"/>
  <c r="N34" i="1" l="1"/>
  <c r="AH33" i="1"/>
  <c r="AG33" i="1" s="1"/>
  <c r="AB22" i="1"/>
  <c r="AA22" i="1" s="1"/>
  <c r="H23" i="1"/>
  <c r="R35" i="1"/>
  <c r="AL34" i="1"/>
  <c r="AK34" i="1" s="1"/>
  <c r="AF21" i="1"/>
  <c r="AE21" i="1" s="1"/>
  <c r="L22" i="1"/>
  <c r="J35" i="1"/>
  <c r="AD34" i="1"/>
  <c r="AC34" i="1" s="1"/>
  <c r="AJ22" i="1"/>
  <c r="AI22" i="1" s="1"/>
  <c r="P23" i="1"/>
  <c r="Z21" i="1"/>
  <c r="Y21" i="1" s="1"/>
  <c r="X22" i="1"/>
  <c r="W22" i="1" s="1"/>
  <c r="T20" i="1"/>
  <c r="S20" i="1"/>
  <c r="A20" i="1"/>
  <c r="B21" i="1"/>
  <c r="U20" i="1"/>
  <c r="V20" i="1" s="1"/>
  <c r="P24" i="1" l="1"/>
  <c r="AJ23" i="1"/>
  <c r="AI23" i="1" s="1"/>
  <c r="L23" i="1"/>
  <c r="AF22" i="1"/>
  <c r="AE22" i="1" s="1"/>
  <c r="H24" i="1"/>
  <c r="AB23" i="1"/>
  <c r="AA23" i="1" s="1"/>
  <c r="J36" i="1"/>
  <c r="AD35" i="1"/>
  <c r="AC35" i="1" s="1"/>
  <c r="R36" i="1"/>
  <c r="AL35" i="1"/>
  <c r="AK35" i="1" s="1"/>
  <c r="N35" i="1"/>
  <c r="AH34" i="1"/>
  <c r="AG34" i="1" s="1"/>
  <c r="Z22" i="1"/>
  <c r="Y22" i="1" s="1"/>
  <c r="X23" i="1"/>
  <c r="W23" i="1" s="1"/>
  <c r="T21" i="1"/>
  <c r="S21" i="1"/>
  <c r="A21" i="1"/>
  <c r="U21" i="1"/>
  <c r="V21" i="1" s="1"/>
  <c r="B22" i="1"/>
  <c r="N36" i="1" l="1"/>
  <c r="AH35" i="1"/>
  <c r="AG35" i="1" s="1"/>
  <c r="J37" i="1"/>
  <c r="AD36" i="1"/>
  <c r="AC36" i="1" s="1"/>
  <c r="AF23" i="1"/>
  <c r="AE23" i="1" s="1"/>
  <c r="L24" i="1"/>
  <c r="R37" i="1"/>
  <c r="AL36" i="1"/>
  <c r="AK36" i="1" s="1"/>
  <c r="AB24" i="1"/>
  <c r="AA24" i="1" s="1"/>
  <c r="H25" i="1"/>
  <c r="AJ24" i="1"/>
  <c r="AI24" i="1" s="1"/>
  <c r="P25" i="1"/>
  <c r="Z23" i="1"/>
  <c r="Y23" i="1" s="1"/>
  <c r="X24" i="1"/>
  <c r="W24" i="1" s="1"/>
  <c r="T22" i="1"/>
  <c r="S22" i="1"/>
  <c r="A22" i="1"/>
  <c r="U22" i="1"/>
  <c r="V22" i="1" s="1"/>
  <c r="B23" i="1"/>
  <c r="R38" i="1" l="1"/>
  <c r="AL37" i="1"/>
  <c r="AK37" i="1" s="1"/>
  <c r="J38" i="1"/>
  <c r="AD37" i="1"/>
  <c r="AC37" i="1" s="1"/>
  <c r="H26" i="1"/>
  <c r="AB25" i="1"/>
  <c r="AA25" i="1" s="1"/>
  <c r="P26" i="1"/>
  <c r="AJ25" i="1"/>
  <c r="AI25" i="1" s="1"/>
  <c r="AF24" i="1"/>
  <c r="AE24" i="1" s="1"/>
  <c r="L25" i="1"/>
  <c r="N37" i="1"/>
  <c r="AH36" i="1"/>
  <c r="AG36" i="1" s="1"/>
  <c r="Z24" i="1"/>
  <c r="Y24" i="1" s="1"/>
  <c r="X25" i="1"/>
  <c r="W25" i="1" s="1"/>
  <c r="T23" i="1"/>
  <c r="S23" i="1"/>
  <c r="A23" i="1"/>
  <c r="B24" i="1"/>
  <c r="U23" i="1"/>
  <c r="V23" i="1" s="1"/>
  <c r="N38" i="1" l="1"/>
  <c r="AH37" i="1"/>
  <c r="AG37" i="1" s="1"/>
  <c r="AJ26" i="1"/>
  <c r="AI26" i="1" s="1"/>
  <c r="P27" i="1"/>
  <c r="J39" i="1"/>
  <c r="AD38" i="1"/>
  <c r="AC38" i="1" s="1"/>
  <c r="AF25" i="1"/>
  <c r="AE25" i="1" s="1"/>
  <c r="L26" i="1"/>
  <c r="AB26" i="1"/>
  <c r="AA26" i="1" s="1"/>
  <c r="H27" i="1"/>
  <c r="R39" i="1"/>
  <c r="AL38" i="1"/>
  <c r="AK38" i="1" s="1"/>
  <c r="Z25" i="1"/>
  <c r="Y25" i="1" s="1"/>
  <c r="X26" i="1"/>
  <c r="W26" i="1" s="1"/>
  <c r="T24" i="1"/>
  <c r="S24" i="1"/>
  <c r="A24" i="1"/>
  <c r="U24" i="1"/>
  <c r="V24" i="1" s="1"/>
  <c r="B25" i="1"/>
  <c r="L27" i="1" l="1"/>
  <c r="AF26" i="1"/>
  <c r="AE26" i="1" s="1"/>
  <c r="R40" i="1"/>
  <c r="R42" i="1" s="1"/>
  <c r="AL39" i="1"/>
  <c r="AK39" i="1" s="1"/>
  <c r="H28" i="1"/>
  <c r="AB27" i="1"/>
  <c r="AA27" i="1" s="1"/>
  <c r="P28" i="1"/>
  <c r="AJ27" i="1"/>
  <c r="AI27" i="1" s="1"/>
  <c r="J40" i="1"/>
  <c r="AD39" i="1"/>
  <c r="AC39" i="1" s="1"/>
  <c r="N39" i="1"/>
  <c r="AH38" i="1"/>
  <c r="AG38" i="1" s="1"/>
  <c r="Z26" i="1"/>
  <c r="Y26" i="1" s="1"/>
  <c r="X27" i="1"/>
  <c r="W27" i="1" s="1"/>
  <c r="T25" i="1"/>
  <c r="S25" i="1"/>
  <c r="A25" i="1"/>
  <c r="B26" i="1"/>
  <c r="U25" i="1"/>
  <c r="V25" i="1" s="1"/>
  <c r="N40" i="1" l="1"/>
  <c r="AH39" i="1"/>
  <c r="AG39" i="1" s="1"/>
  <c r="AJ28" i="1"/>
  <c r="AI28" i="1" s="1"/>
  <c r="P29" i="1"/>
  <c r="AL40" i="1"/>
  <c r="AK40" i="1" s="1"/>
  <c r="J41" i="1"/>
  <c r="AD40" i="1"/>
  <c r="AC40" i="1" s="1"/>
  <c r="AB28" i="1"/>
  <c r="AA28" i="1" s="1"/>
  <c r="H29" i="1"/>
  <c r="AF27" i="1"/>
  <c r="AE27" i="1" s="1"/>
  <c r="L28" i="1"/>
  <c r="Z27" i="1"/>
  <c r="Y27" i="1" s="1"/>
  <c r="X28" i="1"/>
  <c r="W28" i="1" s="1"/>
  <c r="T26" i="1"/>
  <c r="S26" i="1"/>
  <c r="A26" i="1"/>
  <c r="U26" i="1"/>
  <c r="V26" i="1" s="1"/>
  <c r="B27" i="1"/>
  <c r="L29" i="1" l="1"/>
  <c r="AF28" i="1"/>
  <c r="AE28" i="1" s="1"/>
  <c r="P30" i="1"/>
  <c r="AJ29" i="1"/>
  <c r="AI29" i="1" s="1"/>
  <c r="J42" i="1"/>
  <c r="AD41" i="1"/>
  <c r="AC41" i="1" s="1"/>
  <c r="H30" i="1"/>
  <c r="AB29" i="1"/>
  <c r="AA29" i="1" s="1"/>
  <c r="AL41" i="1"/>
  <c r="AK41" i="1" s="1"/>
  <c r="AH40" i="1"/>
  <c r="AG40" i="1" s="1"/>
  <c r="Z28" i="1"/>
  <c r="Y28" i="1" s="1"/>
  <c r="X29" i="1"/>
  <c r="W29" i="1" s="1"/>
  <c r="T27" i="1"/>
  <c r="S27" i="1"/>
  <c r="A27" i="1"/>
  <c r="B28" i="1"/>
  <c r="U27" i="1"/>
  <c r="V27" i="1" s="1"/>
  <c r="AH41" i="1" l="1"/>
  <c r="AG41" i="1" s="1"/>
  <c r="AB30" i="1"/>
  <c r="AA30" i="1" s="1"/>
  <c r="H31" i="1"/>
  <c r="AJ30" i="1"/>
  <c r="AI30" i="1" s="1"/>
  <c r="P31" i="1"/>
  <c r="P33" i="1" s="1"/>
  <c r="R43" i="1"/>
  <c r="AL42" i="1"/>
  <c r="AK42" i="1" s="1"/>
  <c r="J43" i="1"/>
  <c r="AD42" i="1"/>
  <c r="AC42" i="1" s="1"/>
  <c r="L30" i="1"/>
  <c r="AF29" i="1"/>
  <c r="AE29" i="1" s="1"/>
  <c r="Z29" i="1"/>
  <c r="Y29" i="1" s="1"/>
  <c r="X30" i="1"/>
  <c r="W30" i="1" s="1"/>
  <c r="T28" i="1"/>
  <c r="S28" i="1"/>
  <c r="A28" i="1"/>
  <c r="U28" i="1"/>
  <c r="V28" i="1" s="1"/>
  <c r="B29" i="1"/>
  <c r="AB31" i="1" l="1"/>
  <c r="AA31" i="1" s="1"/>
  <c r="H32" i="1"/>
  <c r="L31" i="1"/>
  <c r="AF30" i="1"/>
  <c r="AE30" i="1" s="1"/>
  <c r="R44" i="1"/>
  <c r="AL43" i="1"/>
  <c r="AK43" i="1" s="1"/>
  <c r="AJ31" i="1"/>
  <c r="AI31" i="1" s="1"/>
  <c r="J44" i="1"/>
  <c r="AD43" i="1"/>
  <c r="AC43" i="1" s="1"/>
  <c r="N43" i="1"/>
  <c r="AH42" i="1"/>
  <c r="AG42" i="1" s="1"/>
  <c r="Z30" i="1"/>
  <c r="Y30" i="1" s="1"/>
  <c r="X31" i="1"/>
  <c r="W31" i="1" s="1"/>
  <c r="T29" i="1"/>
  <c r="S29" i="1"/>
  <c r="A29" i="1"/>
  <c r="B30" i="1"/>
  <c r="U29" i="1"/>
  <c r="V29" i="1" s="1"/>
  <c r="AB32" i="1" l="1"/>
  <c r="AA32" i="1" s="1"/>
  <c r="N44" i="1"/>
  <c r="AH43" i="1"/>
  <c r="AG43" i="1" s="1"/>
  <c r="AJ32" i="1"/>
  <c r="AI32" i="1" s="1"/>
  <c r="L32" i="1"/>
  <c r="AF31" i="1"/>
  <c r="AE31" i="1" s="1"/>
  <c r="J45" i="1"/>
  <c r="AD44" i="1"/>
  <c r="AC44" i="1" s="1"/>
  <c r="R45" i="1"/>
  <c r="AL44" i="1"/>
  <c r="AK44" i="1" s="1"/>
  <c r="Z31" i="1"/>
  <c r="Y31" i="1" s="1"/>
  <c r="X32" i="1"/>
  <c r="W32" i="1" s="1"/>
  <c r="T30" i="1"/>
  <c r="S30" i="1"/>
  <c r="A30" i="1"/>
  <c r="U30" i="1"/>
  <c r="V30" i="1" s="1"/>
  <c r="B31" i="1"/>
  <c r="R46" i="1" l="1"/>
  <c r="AL45" i="1"/>
  <c r="AK45" i="1" s="1"/>
  <c r="L33" i="1"/>
  <c r="AF32" i="1"/>
  <c r="AE32" i="1" s="1"/>
  <c r="N45" i="1"/>
  <c r="AH44" i="1"/>
  <c r="AG44" i="1" s="1"/>
  <c r="J46" i="1"/>
  <c r="AD45" i="1"/>
  <c r="AC45" i="1" s="1"/>
  <c r="P34" i="1"/>
  <c r="AJ33" i="1"/>
  <c r="AI33" i="1" s="1"/>
  <c r="H34" i="1"/>
  <c r="AB33" i="1"/>
  <c r="AA33" i="1" s="1"/>
  <c r="Z32" i="1"/>
  <c r="Y32" i="1" s="1"/>
  <c r="X33" i="1"/>
  <c r="W33" i="1" s="1"/>
  <c r="T31" i="1"/>
  <c r="S31" i="1"/>
  <c r="A31" i="1"/>
  <c r="B32" i="1"/>
  <c r="U31" i="1"/>
  <c r="V31" i="1" s="1"/>
  <c r="H35" i="1" l="1"/>
  <c r="AB34" i="1"/>
  <c r="AA34" i="1" s="1"/>
  <c r="AD46" i="1"/>
  <c r="AC46" i="1" s="1"/>
  <c r="L34" i="1"/>
  <c r="AF33" i="1"/>
  <c r="AE33" i="1" s="1"/>
  <c r="P35" i="1"/>
  <c r="AJ34" i="1"/>
  <c r="AI34" i="1" s="1"/>
  <c r="N46" i="1"/>
  <c r="AH45" i="1"/>
  <c r="AG45" i="1" s="1"/>
  <c r="AL46" i="1"/>
  <c r="AK46" i="1" s="1"/>
  <c r="Z33" i="1"/>
  <c r="Y33" i="1" s="1"/>
  <c r="X34" i="1"/>
  <c r="W34" i="1" s="1"/>
  <c r="T32" i="1"/>
  <c r="S32" i="1"/>
  <c r="A32" i="1"/>
  <c r="U32" i="1"/>
  <c r="V32" i="1" s="1"/>
  <c r="B33" i="1"/>
  <c r="R48" i="1" l="1"/>
  <c r="AL47" i="1"/>
  <c r="AK47" i="1" s="1"/>
  <c r="P36" i="1"/>
  <c r="AJ35" i="1"/>
  <c r="AI35" i="1" s="1"/>
  <c r="J48" i="1"/>
  <c r="AD47" i="1"/>
  <c r="AC47" i="1" s="1"/>
  <c r="AH46" i="1"/>
  <c r="AG46" i="1" s="1"/>
  <c r="L35" i="1"/>
  <c r="AF34" i="1"/>
  <c r="AE34" i="1" s="1"/>
  <c r="H36" i="1"/>
  <c r="AB35" i="1"/>
  <c r="AA35" i="1" s="1"/>
  <c r="Z34" i="1"/>
  <c r="Y34" i="1" s="1"/>
  <c r="X35" i="1"/>
  <c r="W35" i="1" s="1"/>
  <c r="T33" i="1"/>
  <c r="S33" i="1"/>
  <c r="A33" i="1"/>
  <c r="U33" i="1"/>
  <c r="V33" i="1" s="1"/>
  <c r="B34" i="1"/>
  <c r="H37" i="1" l="1"/>
  <c r="AB36" i="1"/>
  <c r="AA36" i="1" s="1"/>
  <c r="N48" i="1"/>
  <c r="AH47" i="1"/>
  <c r="AG47" i="1" s="1"/>
  <c r="P37" i="1"/>
  <c r="AJ36" i="1"/>
  <c r="AI36" i="1" s="1"/>
  <c r="L36" i="1"/>
  <c r="AF35" i="1"/>
  <c r="AE35" i="1" s="1"/>
  <c r="J49" i="1"/>
  <c r="AD49" i="1" s="1"/>
  <c r="AC49" i="1" s="1"/>
  <c r="AD48" i="1"/>
  <c r="AC48" i="1" s="1"/>
  <c r="R49" i="1"/>
  <c r="AL49" i="1" s="1"/>
  <c r="AK49" i="1" s="1"/>
  <c r="AL48" i="1"/>
  <c r="AK48" i="1" s="1"/>
  <c r="Z35" i="1"/>
  <c r="Y35" i="1" s="1"/>
  <c r="X36" i="1"/>
  <c r="W36" i="1" s="1"/>
  <c r="T34" i="1"/>
  <c r="S34" i="1"/>
  <c r="A34" i="1"/>
  <c r="B35" i="1"/>
  <c r="U34" i="1"/>
  <c r="V34" i="1" s="1"/>
  <c r="L37" i="1" l="1"/>
  <c r="AF36" i="1"/>
  <c r="AE36" i="1" s="1"/>
  <c r="N49" i="1"/>
  <c r="AH49" i="1" s="1"/>
  <c r="AG49" i="1" s="1"/>
  <c r="AH48" i="1"/>
  <c r="AG48" i="1" s="1"/>
  <c r="P38" i="1"/>
  <c r="AJ37" i="1"/>
  <c r="AI37" i="1" s="1"/>
  <c r="H38" i="1"/>
  <c r="AB37" i="1"/>
  <c r="AA37" i="1" s="1"/>
  <c r="Z36" i="1"/>
  <c r="Y36" i="1" s="1"/>
  <c r="X37" i="1"/>
  <c r="W37" i="1" s="1"/>
  <c r="T35" i="1"/>
  <c r="S35" i="1"/>
  <c r="A35" i="1"/>
  <c r="B36" i="1"/>
  <c r="U35" i="1"/>
  <c r="V35" i="1" s="1"/>
  <c r="H39" i="1" l="1"/>
  <c r="AB38" i="1"/>
  <c r="AA38" i="1" s="1"/>
  <c r="P39" i="1"/>
  <c r="AJ38" i="1"/>
  <c r="AI38" i="1" s="1"/>
  <c r="L38" i="1"/>
  <c r="AF37" i="1"/>
  <c r="AE37" i="1" s="1"/>
  <c r="Z37" i="1"/>
  <c r="Y37" i="1" s="1"/>
  <c r="X38" i="1"/>
  <c r="W38" i="1" s="1"/>
  <c r="T36" i="1"/>
  <c r="S36" i="1"/>
  <c r="A36" i="1"/>
  <c r="U36" i="1"/>
  <c r="V36" i="1" s="1"/>
  <c r="B37" i="1"/>
  <c r="P40" i="1" l="1"/>
  <c r="P42" i="1" s="1"/>
  <c r="AJ39" i="1"/>
  <c r="AI39" i="1" s="1"/>
  <c r="L39" i="1"/>
  <c r="AF38" i="1"/>
  <c r="AE38" i="1" s="1"/>
  <c r="H40" i="1"/>
  <c r="AB39" i="1"/>
  <c r="AA39" i="1" s="1"/>
  <c r="Z38" i="1"/>
  <c r="Y38" i="1" s="1"/>
  <c r="X39" i="1"/>
  <c r="W39" i="1" s="1"/>
  <c r="T37" i="1"/>
  <c r="S37" i="1"/>
  <c r="A37" i="1"/>
  <c r="U37" i="1"/>
  <c r="V37" i="1" s="1"/>
  <c r="B38" i="1"/>
  <c r="L40" i="1" l="1"/>
  <c r="AF39" i="1"/>
  <c r="AE39" i="1" s="1"/>
  <c r="H41" i="1"/>
  <c r="AB40" i="1"/>
  <c r="AA40" i="1" s="1"/>
  <c r="AJ40" i="1"/>
  <c r="AI40" i="1" s="1"/>
  <c r="Z39" i="1"/>
  <c r="Y39" i="1" s="1"/>
  <c r="X40" i="1"/>
  <c r="W40" i="1" s="1"/>
  <c r="T38" i="1"/>
  <c r="S38" i="1"/>
  <c r="A38" i="1"/>
  <c r="B39" i="1"/>
  <c r="U38" i="1"/>
  <c r="V38" i="1" s="1"/>
  <c r="H42" i="1" l="1"/>
  <c r="AB41" i="1"/>
  <c r="AA41" i="1" s="1"/>
  <c r="AJ41" i="1"/>
  <c r="AI41" i="1" s="1"/>
  <c r="L41" i="1"/>
  <c r="AF40" i="1"/>
  <c r="AE40" i="1" s="1"/>
  <c r="Z40" i="1"/>
  <c r="Y40" i="1" s="1"/>
  <c r="X41" i="1"/>
  <c r="W41" i="1" s="1"/>
  <c r="T39" i="1"/>
  <c r="S39" i="1"/>
  <c r="A39" i="1"/>
  <c r="B40" i="1"/>
  <c r="U39" i="1"/>
  <c r="V39" i="1" s="1"/>
  <c r="P43" i="1" l="1"/>
  <c r="AJ42" i="1"/>
  <c r="AI42" i="1" s="1"/>
  <c r="L42" i="1"/>
  <c r="AF41" i="1"/>
  <c r="AE41" i="1" s="1"/>
  <c r="H43" i="1"/>
  <c r="AB42" i="1"/>
  <c r="AA42" i="1" s="1"/>
  <c r="Z41" i="1"/>
  <c r="Y41" i="1" s="1"/>
  <c r="X42" i="1"/>
  <c r="W42" i="1" s="1"/>
  <c r="T40" i="1"/>
  <c r="S40" i="1"/>
  <c r="A40" i="1"/>
  <c r="B41" i="1"/>
  <c r="U40" i="1"/>
  <c r="V40" i="1" s="1"/>
  <c r="L43" i="1" l="1"/>
  <c r="AF42" i="1"/>
  <c r="AE42" i="1" s="1"/>
  <c r="H44" i="1"/>
  <c r="AB43" i="1"/>
  <c r="AA43" i="1" s="1"/>
  <c r="P44" i="1"/>
  <c r="AJ43" i="1"/>
  <c r="AI43" i="1" s="1"/>
  <c r="Z42" i="1"/>
  <c r="Y42" i="1" s="1"/>
  <c r="X43" i="1"/>
  <c r="W43" i="1" s="1"/>
  <c r="T41" i="1"/>
  <c r="S41" i="1"/>
  <c r="A41" i="1"/>
  <c r="U41" i="1"/>
  <c r="V41" i="1" s="1"/>
  <c r="B42" i="1"/>
  <c r="H45" i="1" l="1"/>
  <c r="AB44" i="1"/>
  <c r="AA44" i="1" s="1"/>
  <c r="P45" i="1"/>
  <c r="AJ44" i="1"/>
  <c r="AI44" i="1" s="1"/>
  <c r="L44" i="1"/>
  <c r="AF43" i="1"/>
  <c r="AE43" i="1" s="1"/>
  <c r="Z43" i="1"/>
  <c r="Y43" i="1" s="1"/>
  <c r="X44" i="1"/>
  <c r="W44" i="1" s="1"/>
  <c r="T42" i="1"/>
  <c r="S42" i="1"/>
  <c r="A42" i="1"/>
  <c r="B43" i="1"/>
  <c r="U42" i="1"/>
  <c r="V42" i="1" s="1"/>
  <c r="P46" i="1" l="1"/>
  <c r="AJ45" i="1"/>
  <c r="AI45" i="1" s="1"/>
  <c r="L45" i="1"/>
  <c r="AF44" i="1"/>
  <c r="AE44" i="1" s="1"/>
  <c r="H46" i="1"/>
  <c r="AB45" i="1"/>
  <c r="AA45" i="1" s="1"/>
  <c r="Z44" i="1"/>
  <c r="Y44" i="1" s="1"/>
  <c r="X46" i="1"/>
  <c r="W46" i="1" s="1"/>
  <c r="X45" i="1"/>
  <c r="W45" i="1" s="1"/>
  <c r="T43" i="1"/>
  <c r="S43" i="1"/>
  <c r="A43" i="1"/>
  <c r="B44" i="1"/>
  <c r="U43" i="1"/>
  <c r="V43" i="1" s="1"/>
  <c r="L46" i="1" l="1"/>
  <c r="AF45" i="1"/>
  <c r="AE45" i="1" s="1"/>
  <c r="AB46" i="1"/>
  <c r="AA46" i="1" s="1"/>
  <c r="AJ46" i="1"/>
  <c r="AI46" i="1" s="1"/>
  <c r="Z46" i="1"/>
  <c r="Y46" i="1" s="1"/>
  <c r="Z45" i="1"/>
  <c r="Y45" i="1" s="1"/>
  <c r="T44" i="1"/>
  <c r="S44" i="1"/>
  <c r="A44" i="1"/>
  <c r="B45" i="1"/>
  <c r="U44" i="1"/>
  <c r="V44" i="1" s="1"/>
  <c r="H48" i="1" l="1"/>
  <c r="AB47" i="1"/>
  <c r="AA47" i="1" s="1"/>
  <c r="P48" i="1"/>
  <c r="AJ47" i="1"/>
  <c r="AI47" i="1" s="1"/>
  <c r="AF46" i="1"/>
  <c r="AE46" i="1" s="1"/>
  <c r="T45" i="1"/>
  <c r="S45" i="1"/>
  <c r="A45" i="1"/>
  <c r="B46" i="1"/>
  <c r="U45" i="1"/>
  <c r="V45" i="1" s="1"/>
  <c r="P49" i="1" l="1"/>
  <c r="AJ49" i="1" s="1"/>
  <c r="AI49" i="1" s="1"/>
  <c r="AJ48" i="1"/>
  <c r="AI48" i="1" s="1"/>
  <c r="L48" i="1"/>
  <c r="AF47" i="1"/>
  <c r="AE47" i="1" s="1"/>
  <c r="H49" i="1"/>
  <c r="AB49" i="1" s="1"/>
  <c r="AA49" i="1" s="1"/>
  <c r="AB48" i="1"/>
  <c r="AA48" i="1" s="1"/>
  <c r="T46" i="1"/>
  <c r="S46" i="1"/>
  <c r="A46" i="1"/>
  <c r="U46" i="1"/>
  <c r="V46" i="1" s="1"/>
  <c r="B47" i="1"/>
  <c r="L49" i="1" l="1"/>
  <c r="AF49" i="1" s="1"/>
  <c r="AE49" i="1" s="1"/>
  <c r="AF48" i="1"/>
  <c r="AE48" i="1" s="1"/>
  <c r="T47" i="1"/>
  <c r="S47" i="1"/>
  <c r="A47" i="1"/>
  <c r="U47" i="1"/>
  <c r="V47" i="1" s="1"/>
  <c r="B48" i="1"/>
  <c r="T48" i="1" l="1"/>
  <c r="S48" i="1"/>
  <c r="A48" i="1"/>
  <c r="B49" i="1"/>
  <c r="U48" i="1"/>
  <c r="V48" i="1" s="1"/>
  <c r="T49" i="1" l="1"/>
  <c r="S49" i="1"/>
  <c r="U49" i="1"/>
  <c r="V49" i="1" s="1"/>
  <c r="A49" i="1"/>
</calcChain>
</file>

<file path=xl/sharedStrings.xml><?xml version="1.0" encoding="utf-8"?>
<sst xmlns="http://schemas.openxmlformats.org/spreadsheetml/2006/main" count="159" uniqueCount="75">
  <si>
    <t>Week</t>
  </si>
  <si>
    <t>Begint op</t>
  </si>
  <si>
    <t>Maandag</t>
  </si>
  <si>
    <t>Dinsdag</t>
  </si>
  <si>
    <t>Woensdag</t>
  </si>
  <si>
    <t>Donderdag</t>
  </si>
  <si>
    <t>Vrijdag</t>
  </si>
  <si>
    <t>Zaterdag</t>
  </si>
  <si>
    <t>Zondag</t>
  </si>
  <si>
    <t>Vrij</t>
  </si>
  <si>
    <t>Ploegroeien</t>
  </si>
  <si>
    <t>Kick-off</t>
  </si>
  <si>
    <t>Herstel</t>
  </si>
  <si>
    <t>Ergometer</t>
  </si>
  <si>
    <t>Outdoor</t>
  </si>
  <si>
    <t>Indoor</t>
  </si>
  <si>
    <t>Spinnen</t>
  </si>
  <si>
    <t>Roeien</t>
  </si>
  <si>
    <t>Vakantie</t>
  </si>
  <si>
    <t>Zone</t>
  </si>
  <si>
    <t>Hartslag</t>
  </si>
  <si>
    <t>Trainingsvolume</t>
  </si>
  <si>
    <t>55%-75%</t>
  </si>
  <si>
    <t>75%-85%</t>
  </si>
  <si>
    <t>85%-90%</t>
  </si>
  <si>
    <t>90%-95%</t>
  </si>
  <si>
    <t>95%-100%</t>
  </si>
  <si>
    <t>Landtraining</t>
  </si>
  <si>
    <t>Wedstrijd</t>
  </si>
  <si>
    <t>Event of wedstrijd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</si>
  <si>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</si>
  <si>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</si>
  <si>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</si>
  <si>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</si>
  <si>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</si>
  <si>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</si>
  <si>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</si>
  <si>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</si>
  <si>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</si>
  <si>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</si>
  <si>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</si>
  <si>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</si>
  <si>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dag</t>
  </si>
  <si>
    <t>op</t>
  </si>
  <si>
    <t>onder</t>
  </si>
  <si>
    <t>vanaf 1 januari tot en met 30 maart Midden-Europese Tijd | vanaf 31 maart tot en met 26 oktober Midden-Europese Zomertijd | vanaf 27 oktober tot en met 31 december Midden-Europese Tijd </t>
  </si>
  <si>
    <t>Zon op</t>
  </si>
  <si>
    <t>Zon onder</t>
  </si>
  <si>
    <t>Land</t>
  </si>
  <si>
    <t>Geen training</t>
  </si>
  <si>
    <t>Roeien op het water</t>
  </si>
  <si>
    <t>Outdoor training</t>
  </si>
  <si>
    <t>Krachttraining</t>
  </si>
  <si>
    <t>Indoortraining</t>
  </si>
  <si>
    <t>Kracht</t>
  </si>
  <si>
    <t>Skiffen</t>
  </si>
  <si>
    <t>Ploeg</t>
  </si>
  <si>
    <t>Fietsen</t>
  </si>
  <si>
    <t>Kleur</t>
  </si>
  <si>
    <t>Opmaak</t>
  </si>
  <si>
    <t>Groen</t>
  </si>
  <si>
    <t>Grijs</t>
  </si>
  <si>
    <t>Geel</t>
  </si>
  <si>
    <t>Rood</t>
  </si>
  <si>
    <t>Paars</t>
  </si>
  <si>
    <t>Blauw</t>
  </si>
  <si>
    <t>Oranje</t>
  </si>
  <si>
    <t>Toelichting</t>
  </si>
  <si>
    <t>Resultaat</t>
  </si>
  <si>
    <t>Wit</t>
  </si>
  <si>
    <t>Ergotraining</t>
  </si>
  <si>
    <t>Activiteit</t>
  </si>
  <si>
    <t>Kick-off met ouders</t>
  </si>
  <si>
    <t>Herstellen=Niet trainen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</si>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</sst>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Week&quot;\ 0"/>
    <numFmt numFmtId="165" formatCode="0.0%"/>
    <numFmt numFmtId="166" formatCode="#"/>
    <numFmt numFmtId="167" formatCode="hh:mm;&quot;&quot;;&quot;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rgb="FFFF33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7C8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</cellStyleXfs>
  <cellXfs count="127">
    <xf numFmtId="0" fontId="0" fillId="0" borderId="0" xfId="0"/>
    <xf numFmtId="0" fontId="6" fillId="0" borderId="0" xfId="0" applyFont="1" applyAlignment="1">
      <alignment horizontal="centerContinuous" vertical="center"/>
    </xf>
    <xf numFmtId="0" fontId="7" fillId="0" borderId="0" xfId="0" applyFont="1"/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8" fillId="0" borderId="0" xfId="0" applyFont="1" applyAlignment="1">
      <alignment horizontal="right"/>
    </xf>
    <xf numFmtId="0" fontId="4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9" fontId="0" fillId="9" borderId="0" xfId="0" applyNumberFormat="1" applyFill="1" applyBorder="1" applyAlignment="1">
      <alignment horizontal="centerContinuous" vertical="center"/>
    </xf>
    <xf numFmtId="9" fontId="0" fillId="9" borderId="8" xfId="0" applyNumberFormat="1" applyFill="1" applyBorder="1" applyAlignment="1">
      <alignment horizontal="centerContinuous" vertical="center"/>
    </xf>
    <xf numFmtId="0" fontId="0" fillId="10" borderId="5" xfId="0" applyFill="1" applyBorder="1" applyAlignment="1">
      <alignment horizontal="center" vertical="center"/>
    </xf>
    <xf numFmtId="165" fontId="0" fillId="10" borderId="0" xfId="0" applyNumberFormat="1" applyFill="1" applyBorder="1" applyAlignment="1">
      <alignment horizontal="centerContinuous" vertical="center"/>
    </xf>
    <xf numFmtId="165" fontId="0" fillId="10" borderId="10" xfId="0" applyNumberFormat="1" applyFill="1" applyBorder="1" applyAlignment="1">
      <alignment horizontal="centerContinuous" vertical="center"/>
    </xf>
    <xf numFmtId="0" fontId="0" fillId="11" borderId="5" xfId="0" applyFill="1" applyBorder="1" applyAlignment="1">
      <alignment horizontal="center" vertical="center"/>
    </xf>
    <xf numFmtId="165" fontId="1" fillId="11" borderId="0" xfId="1" applyNumberFormat="1" applyFont="1" applyFill="1" applyBorder="1" applyAlignment="1">
      <alignment horizontal="centerContinuous" vertical="center"/>
    </xf>
    <xf numFmtId="165" fontId="1" fillId="11" borderId="10" xfId="1" applyNumberFormat="1" applyFont="1" applyFill="1" applyBorder="1" applyAlignment="1">
      <alignment horizontal="centerContinuous" vertical="center"/>
    </xf>
    <xf numFmtId="0" fontId="0" fillId="12" borderId="5" xfId="0" applyFill="1" applyBorder="1" applyAlignment="1">
      <alignment horizontal="center" vertical="center"/>
    </xf>
    <xf numFmtId="165" fontId="1" fillId="12" borderId="0" xfId="1" applyNumberFormat="1" applyFont="1" applyFill="1" applyBorder="1" applyAlignment="1">
      <alignment horizontal="centerContinuous" vertical="center"/>
    </xf>
    <xf numFmtId="165" fontId="1" fillId="12" borderId="10" xfId="1" applyNumberFormat="1" applyFont="1" applyFill="1" applyBorder="1" applyAlignment="1">
      <alignment horizontal="centerContinuous" vertical="center"/>
    </xf>
    <xf numFmtId="0" fontId="0" fillId="13" borderId="11" xfId="0" applyFill="1" applyBorder="1" applyAlignment="1">
      <alignment horizontal="center" vertical="center"/>
    </xf>
    <xf numFmtId="165" fontId="1" fillId="13" borderId="14" xfId="1" applyNumberFormat="1" applyFont="1" applyFill="1" applyBorder="1" applyAlignment="1">
      <alignment horizontal="centerContinuous" vertical="center"/>
    </xf>
    <xf numFmtId="165" fontId="1" fillId="13" borderId="12" xfId="1" applyNumberFormat="1" applyFont="1" applyFill="1" applyBorder="1" applyAlignment="1">
      <alignment horizontal="centerContinuous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right" vertical="center" wrapText="1"/>
    </xf>
    <xf numFmtId="20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centerContinuous" vertical="center" wrapText="1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/>
    </xf>
    <xf numFmtId="14" fontId="9" fillId="0" borderId="0" xfId="0" applyNumberFormat="1" applyFont="1" applyBorder="1"/>
    <xf numFmtId="0" fontId="4" fillId="0" borderId="0" xfId="0" applyFont="1" applyAlignment="1">
      <alignment horizontal="right"/>
    </xf>
    <xf numFmtId="0" fontId="0" fillId="0" borderId="0" xfId="0" applyFont="1"/>
    <xf numFmtId="20" fontId="13" fillId="0" borderId="0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horizontal="centerContinuous" vertical="center"/>
    </xf>
    <xf numFmtId="9" fontId="0" fillId="9" borderId="10" xfId="0" applyNumberFormat="1" applyFill="1" applyBorder="1" applyAlignment="1">
      <alignment horizontal="center" vertical="center"/>
    </xf>
    <xf numFmtId="9" fontId="0" fillId="10" borderId="10" xfId="0" applyNumberForma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164" fontId="4" fillId="0" borderId="5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14" fontId="4" fillId="0" borderId="10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4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14" fontId="15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5" xfId="0" applyBorder="1"/>
    <xf numFmtId="0" fontId="15" fillId="0" borderId="4" xfId="0" applyFont="1" applyBorder="1" applyAlignment="1">
      <alignment horizontal="left" vertical="center"/>
    </xf>
    <xf numFmtId="0" fontId="18" fillId="0" borderId="1" xfId="0" applyFont="1" applyBorder="1" applyAlignment="1">
      <alignment horizontal="centerContinuous" vertical="center"/>
    </xf>
    <xf numFmtId="0" fontId="18" fillId="0" borderId="2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9" fillId="0" borderId="0" xfId="0" applyFont="1" applyAlignment="1">
      <alignment horizontal="center"/>
    </xf>
    <xf numFmtId="16" fontId="20" fillId="0" borderId="0" xfId="0" applyNumberFormat="1" applyFont="1" applyAlignment="1">
      <alignment vertical="center"/>
    </xf>
    <xf numFmtId="14" fontId="16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center"/>
    </xf>
    <xf numFmtId="0" fontId="17" fillId="0" borderId="0" xfId="0" applyNumberFormat="1" applyFont="1" applyBorder="1" applyAlignment="1" applyProtection="1">
      <alignment vertical="center"/>
      <protection locked="0"/>
    </xf>
    <xf numFmtId="0" fontId="17" fillId="0" borderId="7" xfId="0" applyNumberFormat="1" applyFont="1" applyBorder="1" applyAlignment="1" applyProtection="1">
      <alignment vertical="center"/>
      <protection locked="0"/>
    </xf>
    <xf numFmtId="0" fontId="0" fillId="0" borderId="16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7" fillId="0" borderId="9" xfId="0" applyFont="1" applyBorder="1" applyAlignment="1" applyProtection="1">
      <alignment horizontal="left" vertical="center"/>
      <protection locked="0"/>
    </xf>
    <xf numFmtId="0" fontId="17" fillId="0" borderId="5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Fill="1" applyBorder="1" applyAlignment="1" applyProtection="1">
      <alignment vertical="center"/>
      <protection locked="0"/>
    </xf>
    <xf numFmtId="0" fontId="17" fillId="0" borderId="11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167" fontId="19" fillId="0" borderId="5" xfId="6" applyNumberFormat="1" applyFont="1" applyFill="1" applyBorder="1" applyAlignment="1" applyProtection="1">
      <alignment horizontal="center" vertical="center"/>
      <protection locked="0"/>
    </xf>
    <xf numFmtId="166" fontId="19" fillId="0" borderId="0" xfId="6" applyNumberFormat="1" applyFont="1" applyFill="1" applyBorder="1" applyAlignment="1" applyProtection="1">
      <alignment horizontal="center" vertical="center"/>
      <protection locked="0"/>
    </xf>
    <xf numFmtId="166" fontId="19" fillId="0" borderId="8" xfId="6" applyNumberFormat="1" applyFont="1" applyFill="1" applyBorder="1" applyAlignment="1" applyProtection="1">
      <alignment horizontal="center" vertical="center"/>
      <protection locked="0"/>
    </xf>
    <xf numFmtId="166" fontId="19" fillId="0" borderId="10" xfId="6" applyNumberFormat="1" applyFont="1" applyFill="1" applyBorder="1" applyAlignment="1" applyProtection="1">
      <alignment horizontal="center" vertical="center"/>
      <protection locked="0"/>
    </xf>
    <xf numFmtId="167" fontId="19" fillId="0" borderId="5" xfId="5" applyNumberFormat="1" applyFont="1" applyFill="1" applyBorder="1" applyAlignment="1" applyProtection="1">
      <alignment horizontal="center" vertical="center"/>
      <protection locked="0"/>
    </xf>
    <xf numFmtId="166" fontId="19" fillId="0" borderId="10" xfId="5" applyNumberFormat="1" applyFont="1" applyFill="1" applyBorder="1" applyAlignment="1" applyProtection="1">
      <alignment horizontal="center" vertical="center"/>
      <protection locked="0"/>
    </xf>
    <xf numFmtId="167" fontId="19" fillId="0" borderId="5" xfId="3" applyNumberFormat="1" applyFont="1" applyFill="1" applyBorder="1" applyAlignment="1" applyProtection="1">
      <alignment horizontal="center" vertical="center"/>
      <protection locked="0"/>
    </xf>
    <xf numFmtId="166" fontId="19" fillId="0" borderId="10" xfId="3" applyNumberFormat="1" applyFont="1" applyFill="1" applyBorder="1" applyAlignment="1" applyProtection="1">
      <alignment horizontal="center" vertical="center"/>
      <protection locked="0"/>
    </xf>
    <xf numFmtId="0" fontId="19" fillId="0" borderId="10" xfId="3" applyFont="1" applyFill="1" applyBorder="1" applyAlignment="1" applyProtection="1">
      <alignment horizontal="center" vertical="center"/>
      <protection locked="0"/>
    </xf>
    <xf numFmtId="167" fontId="19" fillId="0" borderId="11" xfId="3" applyNumberFormat="1" applyFont="1" applyFill="1" applyBorder="1" applyAlignment="1" applyProtection="1">
      <alignment horizontal="center" vertical="center"/>
      <protection locked="0"/>
    </xf>
    <xf numFmtId="166" fontId="19" fillId="0" borderId="12" xfId="3" applyNumberFormat="1" applyFont="1" applyFill="1" applyBorder="1" applyAlignment="1" applyProtection="1">
      <alignment horizontal="center" vertical="center"/>
      <protection locked="0"/>
    </xf>
    <xf numFmtId="0" fontId="19" fillId="0" borderId="12" xfId="3" applyFont="1" applyFill="1" applyBorder="1" applyAlignment="1" applyProtection="1">
      <alignment horizontal="center" vertical="center"/>
      <protection locked="0"/>
    </xf>
    <xf numFmtId="166" fontId="21" fillId="0" borderId="9" xfId="4" applyNumberFormat="1" applyFont="1" applyFill="1" applyBorder="1" applyAlignment="1">
      <alignment horizontal="center" vertical="center"/>
    </xf>
    <xf numFmtId="166" fontId="21" fillId="0" borderId="9" xfId="7" applyNumberFormat="1" applyFont="1" applyFill="1" applyBorder="1" applyAlignment="1">
      <alignment horizontal="center" vertical="center"/>
    </xf>
    <xf numFmtId="166" fontId="23" fillId="0" borderId="9" xfId="8" applyNumberFormat="1" applyFont="1" applyFill="1" applyBorder="1" applyAlignment="1">
      <alignment horizontal="center" vertical="center"/>
    </xf>
    <xf numFmtId="166" fontId="21" fillId="0" borderId="9" xfId="0" applyNumberFormat="1" applyFont="1" applyFill="1" applyBorder="1" applyAlignment="1">
      <alignment horizontal="center" vertical="center"/>
    </xf>
    <xf numFmtId="166" fontId="24" fillId="0" borderId="9" xfId="3" applyNumberFormat="1" applyFont="1" applyFill="1" applyBorder="1" applyAlignment="1">
      <alignment horizontal="center" vertical="center"/>
    </xf>
    <xf numFmtId="166" fontId="25" fillId="0" borderId="13" xfId="2" applyNumberFormat="1" applyFont="1" applyFill="1" applyBorder="1" applyAlignment="1">
      <alignment horizontal="center" vertical="center"/>
    </xf>
    <xf numFmtId="0" fontId="21" fillId="0" borderId="6" xfId="4" applyFont="1" applyFill="1" applyBorder="1" applyAlignment="1">
      <alignment horizontal="center" vertical="center"/>
    </xf>
    <xf numFmtId="0" fontId="26" fillId="0" borderId="9" xfId="3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3" fillId="0" borderId="9" xfId="8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Continuous" vertical="center"/>
    </xf>
    <xf numFmtId="0" fontId="21" fillId="0" borderId="4" xfId="0" applyFont="1" applyFill="1" applyBorder="1" applyAlignment="1">
      <alignment horizontal="center"/>
    </xf>
    <xf numFmtId="0" fontId="22" fillId="0" borderId="4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</cellXfs>
  <cellStyles count="9">
    <cellStyle name="40% - Accent5" xfId="6" builtinId="47"/>
    <cellStyle name="60% - Accent4" xfId="5" builtinId="44"/>
    <cellStyle name="60% - Accent5" xfId="7" builtinId="48"/>
    <cellStyle name="60% - Accent6" xfId="8" builtinId="52"/>
    <cellStyle name="Accent1" xfId="4" builtinId="29"/>
    <cellStyle name="Bad" xfId="2" builtinId="27"/>
    <cellStyle name="Neutral" xfId="3" builtinId="28"/>
    <cellStyle name="Normal" xfId="0" builtinId="0"/>
    <cellStyle name="Percent" xfId="1" builtinId="5"/>
  </cellStyles>
  <dxfs count="9">
    <dxf>
      <font>
        <color theme="4" tint="-0.499984740745262"/>
      </font>
      <fill>
        <patternFill>
          <bgColor theme="4" tint="0.39994506668294322"/>
        </patternFill>
      </fill>
    </dxf>
    <dxf>
      <font>
        <color theme="7" tint="-0.24994659260841701"/>
      </font>
      <fill>
        <patternFill>
          <bgColor theme="7" tint="0.59996337778862885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FF3300"/>
      </font>
      <fill>
        <patternFill>
          <bgColor rgb="FFFFC000"/>
        </patternFill>
      </fill>
    </dxf>
    <dxf>
      <font>
        <color rgb="FF7030A0"/>
      </font>
      <fill>
        <patternFill>
          <bgColor rgb="FFB4A0C8"/>
        </patternFill>
      </fill>
    </dxf>
    <dxf>
      <font>
        <color rgb="FFC00000"/>
      </font>
      <fill>
        <patternFill>
          <bgColor rgb="FFFF7C80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/>
        </patternFill>
      </fill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66"/>
      <color rgb="FFB4A0C8"/>
      <color rgb="FF9999FF"/>
      <color rgb="FF9966FF"/>
      <color rgb="FFFF7C80"/>
      <color rgb="FFFF3300"/>
      <color rgb="FFF6BB00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166257</xdr:colOff>
      <xdr:row>0</xdr:row>
      <xdr:rowOff>20782</xdr:rowOff>
    </xdr:from>
    <xdr:to>
      <xdr:col>17</xdr:col>
      <xdr:colOff>713510</xdr:colOff>
      <xdr:row>1</xdr:row>
      <xdr:rowOff>1990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9211" b="13708"/>
        <a:stretch/>
      </xdr:blipFill>
      <xdr:spPr>
        <a:xfrm>
          <a:off x="9538857" y="20782"/>
          <a:ext cx="928253" cy="715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9"/>
  <sheetViews>
    <sheetView tabSelected="1" zoomScale="110" zoomScaleNormal="110" workbookViewId="0">
      <selection sqref="A1:XFD1"/>
    </sheetView>
  </sheetViews>
  <sheetFormatPr defaultRowHeight="14.4" x14ac:dyDescent="0.3"/>
  <cols>
    <col min="1" max="1" width="9.109375" style="9" bestFit="1" customWidth="1"/>
    <col min="2" max="2" width="10.109375" style="9" customWidth="1"/>
    <col min="3" max="3" width="5.5546875" customWidth="1"/>
    <col min="4" max="4" width="11.109375" style="14" customWidth="1"/>
    <col min="5" max="5" width="5.77734375" style="14" customWidth="1"/>
    <col min="6" max="6" width="11.109375" style="32" customWidth="1"/>
    <col min="7" max="7" width="5.5546875" style="14" customWidth="1"/>
    <col min="8" max="8" width="11.109375" style="32" customWidth="1"/>
    <col min="9" max="9" width="6.109375" style="14" customWidth="1"/>
    <col min="10" max="10" width="11.109375" style="32" customWidth="1"/>
    <col min="11" max="11" width="5.5546875" style="14" customWidth="1"/>
    <col min="12" max="12" width="11.109375" style="32" customWidth="1"/>
    <col min="13" max="13" width="5.5546875" style="14" customWidth="1"/>
    <col min="14" max="14" width="11.109375" style="32" customWidth="1"/>
    <col min="15" max="15" width="5.5546875" style="14" customWidth="1"/>
    <col min="16" max="16" width="11.109375" style="32" customWidth="1"/>
    <col min="17" max="17" width="5.5546875" customWidth="1"/>
    <col min="18" max="18" width="11.109375" style="31" customWidth="1"/>
    <col min="19" max="19" width="8.88671875" style="43"/>
    <col min="20" max="20" width="10.5546875" style="43" customWidth="1"/>
    <col min="21" max="22" width="10.44140625" style="2" bestFit="1" customWidth="1"/>
  </cols>
  <sheetData>
    <row r="1" spans="1:38" ht="57.6" customHeight="1" x14ac:dyDescent="0.3">
      <c r="A1" s="52" t="str">
        <f>"Trainingsplanning "&amp;YEAR($B$3)&amp;" - "&amp;YEAR($B$3)+1</f>
        <v>Trainingsplanning 2018 - 2019</v>
      </c>
      <c r="B1" s="52"/>
      <c r="C1" s="1"/>
      <c r="D1" s="1"/>
      <c r="E1" s="1"/>
      <c r="F1" s="46"/>
      <c r="G1" s="1"/>
      <c r="H1" s="46"/>
      <c r="I1" s="1"/>
      <c r="J1" s="46"/>
      <c r="K1" s="1"/>
      <c r="L1" s="46"/>
      <c r="M1" s="1"/>
      <c r="N1" s="46"/>
      <c r="O1" s="1"/>
      <c r="P1" s="46"/>
      <c r="Q1" s="91"/>
      <c r="R1" s="92"/>
    </row>
    <row r="2" spans="1:38" s="9" customFormat="1" x14ac:dyDescent="0.3">
      <c r="A2" s="3" t="s">
        <v>0</v>
      </c>
      <c r="B2" s="45" t="s">
        <v>1</v>
      </c>
      <c r="C2" s="5" t="s">
        <v>2</v>
      </c>
      <c r="D2" s="6"/>
      <c r="E2" s="5" t="s">
        <v>3</v>
      </c>
      <c r="F2" s="6"/>
      <c r="G2" s="5" t="s">
        <v>4</v>
      </c>
      <c r="H2" s="7"/>
      <c r="I2" s="5" t="s">
        <v>5</v>
      </c>
      <c r="J2" s="6"/>
      <c r="K2" s="5" t="s">
        <v>6</v>
      </c>
      <c r="L2" s="6"/>
      <c r="M2" s="5" t="s">
        <v>7</v>
      </c>
      <c r="N2" s="6"/>
      <c r="O2" s="122" t="s">
        <v>8</v>
      </c>
      <c r="P2" s="123"/>
      <c r="Q2" s="123"/>
      <c r="R2" s="124"/>
      <c r="S2" s="42" t="s">
        <v>46</v>
      </c>
      <c r="T2" s="42" t="s">
        <v>47</v>
      </c>
      <c r="U2" s="8" t="s">
        <v>7</v>
      </c>
      <c r="V2" s="8" t="s">
        <v>8</v>
      </c>
      <c r="W2" s="73" t="s">
        <v>2</v>
      </c>
      <c r="X2" s="74"/>
      <c r="Y2" s="73" t="s">
        <v>3</v>
      </c>
      <c r="Z2" s="74"/>
      <c r="AA2" s="73" t="s">
        <v>4</v>
      </c>
      <c r="AB2" s="75"/>
      <c r="AC2" s="73" t="s">
        <v>5</v>
      </c>
      <c r="AD2" s="74"/>
      <c r="AE2" s="73" t="s">
        <v>6</v>
      </c>
      <c r="AF2" s="74"/>
      <c r="AG2" s="73" t="s">
        <v>7</v>
      </c>
      <c r="AH2" s="74"/>
      <c r="AI2" s="119" t="s">
        <v>8</v>
      </c>
      <c r="AJ2" s="120"/>
      <c r="AK2" s="120"/>
      <c r="AL2" s="121"/>
    </row>
    <row r="3" spans="1:38" x14ac:dyDescent="0.3">
      <c r="A3" s="53">
        <f>WEEKNUM($B3,21)</f>
        <v>36</v>
      </c>
      <c r="B3" s="78">
        <v>43346</v>
      </c>
      <c r="C3" s="93"/>
      <c r="D3" s="94" t="s">
        <v>12</v>
      </c>
      <c r="E3" s="93"/>
      <c r="F3" s="94"/>
      <c r="G3" s="93">
        <v>0.75</v>
      </c>
      <c r="H3" s="94" t="s">
        <v>13</v>
      </c>
      <c r="I3" s="93"/>
      <c r="J3" s="94"/>
      <c r="K3" s="93">
        <v>0.79166666666666663</v>
      </c>
      <c r="L3" s="94" t="s">
        <v>16</v>
      </c>
      <c r="M3" s="93">
        <v>0.4375</v>
      </c>
      <c r="N3" s="94" t="s">
        <v>55</v>
      </c>
      <c r="O3" s="93">
        <v>0.41666666666666669</v>
      </c>
      <c r="P3" s="94" t="s">
        <v>14</v>
      </c>
      <c r="Q3" s="93">
        <v>0.5</v>
      </c>
      <c r="R3" s="95" t="s">
        <v>56</v>
      </c>
      <c r="S3" s="44">
        <f ca="1">OFFSET('De zon'!$A$3,DAY($B3),(2*MONTH($B3))-1)</f>
        <v>0.28888888888888892</v>
      </c>
      <c r="T3" s="44">
        <f ca="1">OFFSET('De zon'!$A$3,DAY($B3),(2*MONTH($B3)))</f>
        <v>0.84930555555555554</v>
      </c>
      <c r="U3" s="10">
        <f t="shared" ref="U3:U49" si="0">B3+5</f>
        <v>43351</v>
      </c>
      <c r="V3" s="10">
        <f t="shared" ref="V3:V49" si="1">U3+1</f>
        <v>43352</v>
      </c>
      <c r="W3" s="76" t="str">
        <f>X3</f>
        <v>Grijs</v>
      </c>
      <c r="X3" s="76" t="str">
        <f>VLOOKUP(D3,$A$52:$E$69,5,FALSE)</f>
        <v>Grijs</v>
      </c>
      <c r="Y3" s="76" t="e">
        <f t="shared" ref="Y3" si="2">Z3</f>
        <v>#N/A</v>
      </c>
      <c r="Z3" s="76" t="e">
        <f t="shared" ref="Z3:Z68" si="3">VLOOKUP(F3,$A$52:$E$69,5,FALSE)</f>
        <v>#N/A</v>
      </c>
      <c r="AA3" s="76" t="str">
        <f t="shared" ref="AA3" si="4">AB3</f>
        <v>Paars</v>
      </c>
      <c r="AB3" s="76" t="str">
        <f t="shared" ref="AB3:AB49" si="5">VLOOKUP(H3,$A$52:$E$69,5,FALSE)</f>
        <v>Paars</v>
      </c>
      <c r="AC3" s="76" t="e">
        <f t="shared" ref="AC3" si="6">AD3</f>
        <v>#N/A</v>
      </c>
      <c r="AD3" s="76" t="e">
        <f t="shared" ref="AD3:AD49" si="7">VLOOKUP(J3,$A$52:$E$69,5,FALSE)</f>
        <v>#N/A</v>
      </c>
      <c r="AE3" s="76" t="str">
        <f t="shared" ref="AE3" si="8">AF3</f>
        <v>Groen</v>
      </c>
      <c r="AF3" s="76" t="str">
        <f t="shared" ref="AF3:AF49" si="9">VLOOKUP(L3,$A$52:$E$69,5,FALSE)</f>
        <v>Groen</v>
      </c>
      <c r="AG3" s="76" t="str">
        <f t="shared" ref="AG3" si="10">AH3</f>
        <v>Blauw</v>
      </c>
      <c r="AH3" s="76" t="str">
        <f t="shared" ref="AH3:AH49" si="11">VLOOKUP(N3,$A$52:$E$69,5,FALSE)</f>
        <v>Blauw</v>
      </c>
      <c r="AI3" s="76" t="str">
        <f t="shared" ref="AI3" si="12">AJ3</f>
        <v>Geel</v>
      </c>
      <c r="AJ3" s="76" t="str">
        <f t="shared" ref="AJ3:AJ49" si="13">VLOOKUP(P3,$A$52:$E$69,5,FALSE)</f>
        <v>Geel</v>
      </c>
      <c r="AK3" s="76" t="str">
        <f t="shared" ref="AK3" si="14">AL3</f>
        <v>Blauw</v>
      </c>
      <c r="AL3" s="76" t="str">
        <f t="shared" ref="AL3:AL49" si="15">VLOOKUP(R3,$A$52:$E$69,5,FALSE)</f>
        <v>Blauw</v>
      </c>
    </row>
    <row r="4" spans="1:38" x14ac:dyDescent="0.3">
      <c r="A4" s="53">
        <f t="shared" ref="A4:A49" si="16">WEEKNUM($B4,21)</f>
        <v>37</v>
      </c>
      <c r="B4" s="54">
        <f>B3+7</f>
        <v>43353</v>
      </c>
      <c r="C4" s="93">
        <f t="shared" ref="C4:C49" si="17">C3</f>
        <v>0</v>
      </c>
      <c r="D4" s="94" t="str">
        <f>D3</f>
        <v>Herstel</v>
      </c>
      <c r="E4" s="93">
        <f t="shared" ref="E4:E49" si="18">E3</f>
        <v>0</v>
      </c>
      <c r="F4" s="94">
        <f t="shared" ref="F4:F49" si="19">F3</f>
        <v>0</v>
      </c>
      <c r="G4" s="93">
        <f t="shared" ref="G4:G49" si="20">G3</f>
        <v>0.75</v>
      </c>
      <c r="H4" s="94" t="str">
        <f t="shared" ref="H4:H49" si="21">H3</f>
        <v>Ergometer</v>
      </c>
      <c r="I4" s="93">
        <f t="shared" ref="I4:I49" si="22">I3</f>
        <v>0</v>
      </c>
      <c r="J4" s="94">
        <f t="shared" ref="J4:J49" si="23">J3</f>
        <v>0</v>
      </c>
      <c r="K4" s="93">
        <f t="shared" ref="K4:K49" si="24">K3</f>
        <v>0.79166666666666663</v>
      </c>
      <c r="L4" s="94" t="str">
        <f t="shared" ref="L4:L49" si="25">L3</f>
        <v>Spinnen</v>
      </c>
      <c r="M4" s="93">
        <f t="shared" ref="M4:M49" si="26">M3</f>
        <v>0.4375</v>
      </c>
      <c r="N4" s="94" t="str">
        <f t="shared" ref="N4:N49" si="27">N3</f>
        <v>Skiffen</v>
      </c>
      <c r="O4" s="93">
        <f t="shared" ref="O4:O49" si="28">O3</f>
        <v>0.41666666666666669</v>
      </c>
      <c r="P4" s="94" t="str">
        <f t="shared" ref="P4:P49" si="29">P3</f>
        <v>Outdoor</v>
      </c>
      <c r="Q4" s="93">
        <f t="shared" ref="Q4:Q49" si="30">Q3</f>
        <v>0.5</v>
      </c>
      <c r="R4" s="96" t="str">
        <f t="shared" ref="R4:R49" si="31">R3</f>
        <v>Ploeg</v>
      </c>
      <c r="S4" s="44">
        <f ca="1">OFFSET('De zon'!$A$3,DAY($B4),(2*MONTH($B4))-1)</f>
        <v>0.29652777777777778</v>
      </c>
      <c r="T4" s="44">
        <f ca="1">OFFSET('De zon'!$A$3,DAY($B4),(2*MONTH($B4)))</f>
        <v>0.83819444444444446</v>
      </c>
      <c r="U4" s="10">
        <f t="shared" si="0"/>
        <v>43358</v>
      </c>
      <c r="V4" s="10">
        <f t="shared" si="1"/>
        <v>43359</v>
      </c>
      <c r="W4" s="76" t="str">
        <f t="shared" ref="W4:W49" si="32">X4</f>
        <v>Grijs</v>
      </c>
      <c r="X4" s="76" t="str">
        <f t="shared" ref="X4:X49" si="33">VLOOKUP(D4,$A$52:$E$69,5,FALSE)</f>
        <v>Grijs</v>
      </c>
      <c r="Y4" s="76" t="e">
        <f t="shared" ref="Y4" si="34">Z4</f>
        <v>#N/A</v>
      </c>
      <c r="Z4" s="76" t="e">
        <f t="shared" si="3"/>
        <v>#N/A</v>
      </c>
      <c r="AA4" s="76" t="str">
        <f t="shared" ref="AA4" si="35">AB4</f>
        <v>Paars</v>
      </c>
      <c r="AB4" s="76" t="str">
        <f t="shared" si="5"/>
        <v>Paars</v>
      </c>
      <c r="AC4" s="76" t="e">
        <f t="shared" ref="AC4" si="36">AD4</f>
        <v>#N/A</v>
      </c>
      <c r="AD4" s="76" t="e">
        <f t="shared" si="7"/>
        <v>#N/A</v>
      </c>
      <c r="AE4" s="76" t="str">
        <f t="shared" ref="AE4" si="37">AF4</f>
        <v>Groen</v>
      </c>
      <c r="AF4" s="76" t="str">
        <f t="shared" si="9"/>
        <v>Groen</v>
      </c>
      <c r="AG4" s="76" t="str">
        <f t="shared" ref="AG4" si="38">AH4</f>
        <v>Blauw</v>
      </c>
      <c r="AH4" s="76" t="str">
        <f t="shared" si="11"/>
        <v>Blauw</v>
      </c>
      <c r="AI4" s="76" t="str">
        <f t="shared" ref="AI4" si="39">AJ4</f>
        <v>Geel</v>
      </c>
      <c r="AJ4" s="76" t="str">
        <f t="shared" si="13"/>
        <v>Geel</v>
      </c>
      <c r="AK4" s="76" t="str">
        <f t="shared" ref="AK4" si="40">AL4</f>
        <v>Blauw</v>
      </c>
      <c r="AL4" s="76" t="str">
        <f t="shared" si="15"/>
        <v>Blauw</v>
      </c>
    </row>
    <row r="5" spans="1:38" x14ac:dyDescent="0.3">
      <c r="A5" s="53">
        <f t="shared" si="16"/>
        <v>38</v>
      </c>
      <c r="B5" s="54">
        <f>B4+7</f>
        <v>43360</v>
      </c>
      <c r="C5" s="93">
        <v>0.83333333333333337</v>
      </c>
      <c r="D5" s="94" t="s">
        <v>11</v>
      </c>
      <c r="E5" s="93">
        <f t="shared" si="18"/>
        <v>0</v>
      </c>
      <c r="F5" s="94">
        <f t="shared" si="19"/>
        <v>0</v>
      </c>
      <c r="G5" s="93">
        <f t="shared" si="20"/>
        <v>0.75</v>
      </c>
      <c r="H5" s="94" t="str">
        <f t="shared" si="21"/>
        <v>Ergometer</v>
      </c>
      <c r="I5" s="93">
        <f t="shared" si="22"/>
        <v>0</v>
      </c>
      <c r="J5" s="94">
        <f t="shared" si="23"/>
        <v>0</v>
      </c>
      <c r="K5" s="93">
        <f t="shared" si="24"/>
        <v>0.79166666666666663</v>
      </c>
      <c r="L5" s="94" t="str">
        <f t="shared" si="25"/>
        <v>Spinnen</v>
      </c>
      <c r="M5" s="93">
        <f t="shared" si="26"/>
        <v>0.4375</v>
      </c>
      <c r="N5" s="94" t="str">
        <f t="shared" si="27"/>
        <v>Skiffen</v>
      </c>
      <c r="O5" s="93">
        <f t="shared" si="28"/>
        <v>0.41666666666666669</v>
      </c>
      <c r="P5" s="94" t="str">
        <f t="shared" si="29"/>
        <v>Outdoor</v>
      </c>
      <c r="Q5" s="93">
        <f t="shared" si="30"/>
        <v>0.5</v>
      </c>
      <c r="R5" s="96" t="str">
        <f t="shared" si="31"/>
        <v>Ploeg</v>
      </c>
      <c r="S5" s="44">
        <f ca="1">OFFSET('De zon'!$A$3,DAY($B5),(2*MONTH($B5))-1)</f>
        <v>0.30486111111111108</v>
      </c>
      <c r="T5" s="44">
        <f ca="1">OFFSET('De zon'!$A$3,DAY($B5),(2*MONTH($B5)))</f>
        <v>0.82638888888888884</v>
      </c>
      <c r="U5" s="10">
        <f t="shared" si="0"/>
        <v>43365</v>
      </c>
      <c r="V5" s="10">
        <f t="shared" si="1"/>
        <v>43366</v>
      </c>
      <c r="W5" s="76" t="str">
        <f t="shared" si="32"/>
        <v>Rood</v>
      </c>
      <c r="X5" s="76" t="str">
        <f t="shared" si="33"/>
        <v>Rood</v>
      </c>
      <c r="Y5" s="76" t="e">
        <f t="shared" ref="Y5" si="41">Z5</f>
        <v>#N/A</v>
      </c>
      <c r="Z5" s="76" t="e">
        <f t="shared" si="3"/>
        <v>#N/A</v>
      </c>
      <c r="AA5" s="76" t="str">
        <f t="shared" ref="AA5" si="42">AB5</f>
        <v>Paars</v>
      </c>
      <c r="AB5" s="76" t="str">
        <f t="shared" si="5"/>
        <v>Paars</v>
      </c>
      <c r="AC5" s="76" t="e">
        <f t="shared" ref="AC5" si="43">AD5</f>
        <v>#N/A</v>
      </c>
      <c r="AD5" s="76" t="e">
        <f t="shared" si="7"/>
        <v>#N/A</v>
      </c>
      <c r="AE5" s="76" t="str">
        <f t="shared" ref="AE5" si="44">AF5</f>
        <v>Groen</v>
      </c>
      <c r="AF5" s="76" t="str">
        <f t="shared" si="9"/>
        <v>Groen</v>
      </c>
      <c r="AG5" s="76" t="str">
        <f t="shared" ref="AG5" si="45">AH5</f>
        <v>Blauw</v>
      </c>
      <c r="AH5" s="76" t="str">
        <f t="shared" si="11"/>
        <v>Blauw</v>
      </c>
      <c r="AI5" s="76" t="str">
        <f t="shared" ref="AI5" si="46">AJ5</f>
        <v>Geel</v>
      </c>
      <c r="AJ5" s="76" t="str">
        <f t="shared" si="13"/>
        <v>Geel</v>
      </c>
      <c r="AK5" s="76" t="str">
        <f t="shared" ref="AK5" si="47">AL5</f>
        <v>Blauw</v>
      </c>
      <c r="AL5" s="76" t="str">
        <f t="shared" si="15"/>
        <v>Blauw</v>
      </c>
    </row>
    <row r="6" spans="1:38" x14ac:dyDescent="0.3">
      <c r="A6" s="53">
        <f t="shared" si="16"/>
        <v>39</v>
      </c>
      <c r="B6" s="54">
        <f t="shared" ref="B6:B19" si="48">B5+7</f>
        <v>43367</v>
      </c>
      <c r="C6" s="93"/>
      <c r="D6" s="94" t="s">
        <v>12</v>
      </c>
      <c r="E6" s="93">
        <f t="shared" si="18"/>
        <v>0</v>
      </c>
      <c r="F6" s="94">
        <f t="shared" si="19"/>
        <v>0</v>
      </c>
      <c r="G6" s="93">
        <f t="shared" si="20"/>
        <v>0.75</v>
      </c>
      <c r="H6" s="94" t="str">
        <f t="shared" si="21"/>
        <v>Ergometer</v>
      </c>
      <c r="I6" s="93">
        <f t="shared" si="22"/>
        <v>0</v>
      </c>
      <c r="J6" s="94">
        <f t="shared" si="23"/>
        <v>0</v>
      </c>
      <c r="K6" s="93">
        <f t="shared" si="24"/>
        <v>0.79166666666666663</v>
      </c>
      <c r="L6" s="94" t="str">
        <f t="shared" si="25"/>
        <v>Spinnen</v>
      </c>
      <c r="M6" s="93">
        <f t="shared" si="26"/>
        <v>0.4375</v>
      </c>
      <c r="N6" s="94" t="str">
        <f t="shared" si="27"/>
        <v>Skiffen</v>
      </c>
      <c r="O6" s="93">
        <f t="shared" si="28"/>
        <v>0.41666666666666669</v>
      </c>
      <c r="P6" s="94" t="str">
        <f t="shared" si="29"/>
        <v>Outdoor</v>
      </c>
      <c r="Q6" s="93">
        <f t="shared" si="30"/>
        <v>0.5</v>
      </c>
      <c r="R6" s="96" t="str">
        <f t="shared" si="31"/>
        <v>Ploeg</v>
      </c>
      <c r="S6" s="44">
        <f ca="1">OFFSET('De zon'!$A$3,DAY($B6),(2*MONTH($B6))-1)</f>
        <v>0.3125</v>
      </c>
      <c r="T6" s="44">
        <f ca="1">OFFSET('De zon'!$A$3,DAY($B6),(2*MONTH($B6)))</f>
        <v>0.81527777777777777</v>
      </c>
      <c r="U6" s="10">
        <f t="shared" si="0"/>
        <v>43372</v>
      </c>
      <c r="V6" s="10">
        <f t="shared" si="1"/>
        <v>43373</v>
      </c>
      <c r="W6" s="76" t="str">
        <f t="shared" si="32"/>
        <v>Grijs</v>
      </c>
      <c r="X6" s="76" t="str">
        <f t="shared" si="33"/>
        <v>Grijs</v>
      </c>
      <c r="Y6" s="76" t="e">
        <f t="shared" ref="Y6" si="49">Z6</f>
        <v>#N/A</v>
      </c>
      <c r="Z6" s="76" t="e">
        <f t="shared" si="3"/>
        <v>#N/A</v>
      </c>
      <c r="AA6" s="76" t="str">
        <f t="shared" ref="AA6" si="50">AB6</f>
        <v>Paars</v>
      </c>
      <c r="AB6" s="76" t="str">
        <f t="shared" si="5"/>
        <v>Paars</v>
      </c>
      <c r="AC6" s="76" t="e">
        <f t="shared" ref="AC6" si="51">AD6</f>
        <v>#N/A</v>
      </c>
      <c r="AD6" s="76" t="e">
        <f t="shared" si="7"/>
        <v>#N/A</v>
      </c>
      <c r="AE6" s="76" t="str">
        <f t="shared" ref="AE6" si="52">AF6</f>
        <v>Groen</v>
      </c>
      <c r="AF6" s="76" t="str">
        <f t="shared" si="9"/>
        <v>Groen</v>
      </c>
      <c r="AG6" s="76" t="str">
        <f t="shared" ref="AG6" si="53">AH6</f>
        <v>Blauw</v>
      </c>
      <c r="AH6" s="76" t="str">
        <f t="shared" si="11"/>
        <v>Blauw</v>
      </c>
      <c r="AI6" s="76" t="str">
        <f t="shared" ref="AI6" si="54">AJ6</f>
        <v>Geel</v>
      </c>
      <c r="AJ6" s="76" t="str">
        <f t="shared" si="13"/>
        <v>Geel</v>
      </c>
      <c r="AK6" s="76" t="str">
        <f t="shared" ref="AK6" si="55">AL6</f>
        <v>Blauw</v>
      </c>
      <c r="AL6" s="76" t="str">
        <f t="shared" si="15"/>
        <v>Blauw</v>
      </c>
    </row>
    <row r="7" spans="1:38" x14ac:dyDescent="0.3">
      <c r="A7" s="53">
        <f t="shared" si="16"/>
        <v>40</v>
      </c>
      <c r="B7" s="54">
        <f t="shared" si="48"/>
        <v>43374</v>
      </c>
      <c r="C7" s="93">
        <f t="shared" si="17"/>
        <v>0</v>
      </c>
      <c r="D7" s="94" t="str">
        <f t="shared" ref="D7:D49" si="56">D6</f>
        <v>Herstel</v>
      </c>
      <c r="E7" s="93">
        <f t="shared" si="18"/>
        <v>0</v>
      </c>
      <c r="F7" s="94">
        <f t="shared" si="19"/>
        <v>0</v>
      </c>
      <c r="G7" s="93">
        <f t="shared" si="20"/>
        <v>0.75</v>
      </c>
      <c r="H7" s="94" t="str">
        <f t="shared" si="21"/>
        <v>Ergometer</v>
      </c>
      <c r="I7" s="93">
        <f t="shared" si="22"/>
        <v>0</v>
      </c>
      <c r="J7" s="94">
        <f t="shared" si="23"/>
        <v>0</v>
      </c>
      <c r="K7" s="93">
        <f t="shared" si="24"/>
        <v>0.79166666666666663</v>
      </c>
      <c r="L7" s="94" t="str">
        <f t="shared" si="25"/>
        <v>Spinnen</v>
      </c>
      <c r="M7" s="93">
        <f t="shared" si="26"/>
        <v>0.4375</v>
      </c>
      <c r="N7" s="94" t="str">
        <f t="shared" si="27"/>
        <v>Skiffen</v>
      </c>
      <c r="O7" s="93">
        <f t="shared" si="28"/>
        <v>0.41666666666666669</v>
      </c>
      <c r="P7" s="94" t="str">
        <f t="shared" si="29"/>
        <v>Outdoor</v>
      </c>
      <c r="Q7" s="93">
        <f t="shared" si="30"/>
        <v>0.5</v>
      </c>
      <c r="R7" s="96" t="str">
        <f t="shared" si="31"/>
        <v>Ploeg</v>
      </c>
      <c r="S7" s="44">
        <f ca="1">OFFSET('De zon'!$A$3,DAY($B7),(2*MONTH($B7))-1)</f>
        <v>0.32083333333333336</v>
      </c>
      <c r="T7" s="44">
        <f ca="1">OFFSET('De zon'!$A$3,DAY($B7),(2*MONTH($B7)))</f>
        <v>0.8041666666666667</v>
      </c>
      <c r="U7" s="10">
        <f t="shared" si="0"/>
        <v>43379</v>
      </c>
      <c r="V7" s="10">
        <f t="shared" si="1"/>
        <v>43380</v>
      </c>
      <c r="W7" s="76" t="str">
        <f t="shared" si="32"/>
        <v>Grijs</v>
      </c>
      <c r="X7" s="76" t="str">
        <f t="shared" si="33"/>
        <v>Grijs</v>
      </c>
      <c r="Y7" s="76" t="e">
        <f t="shared" ref="Y7" si="57">Z7</f>
        <v>#N/A</v>
      </c>
      <c r="Z7" s="76" t="e">
        <f t="shared" si="3"/>
        <v>#N/A</v>
      </c>
      <c r="AA7" s="76" t="str">
        <f t="shared" ref="AA7" si="58">AB7</f>
        <v>Paars</v>
      </c>
      <c r="AB7" s="76" t="str">
        <f t="shared" si="5"/>
        <v>Paars</v>
      </c>
      <c r="AC7" s="76" t="e">
        <f t="shared" ref="AC7" si="59">AD7</f>
        <v>#N/A</v>
      </c>
      <c r="AD7" s="76" t="e">
        <f t="shared" si="7"/>
        <v>#N/A</v>
      </c>
      <c r="AE7" s="76" t="str">
        <f t="shared" ref="AE7" si="60">AF7</f>
        <v>Groen</v>
      </c>
      <c r="AF7" s="76" t="str">
        <f t="shared" si="9"/>
        <v>Groen</v>
      </c>
      <c r="AG7" s="76" t="str">
        <f t="shared" ref="AG7" si="61">AH7</f>
        <v>Blauw</v>
      </c>
      <c r="AH7" s="76" t="str">
        <f t="shared" si="11"/>
        <v>Blauw</v>
      </c>
      <c r="AI7" s="76" t="str">
        <f t="shared" ref="AI7" si="62">AJ7</f>
        <v>Geel</v>
      </c>
      <c r="AJ7" s="76" t="str">
        <f t="shared" si="13"/>
        <v>Geel</v>
      </c>
      <c r="AK7" s="76" t="str">
        <f t="shared" ref="AK7" si="63">AL7</f>
        <v>Blauw</v>
      </c>
      <c r="AL7" s="76" t="str">
        <f t="shared" si="15"/>
        <v>Blauw</v>
      </c>
    </row>
    <row r="8" spans="1:38" x14ac:dyDescent="0.3">
      <c r="A8" s="53">
        <f t="shared" si="16"/>
        <v>41</v>
      </c>
      <c r="B8" s="54">
        <f t="shared" si="48"/>
        <v>43381</v>
      </c>
      <c r="C8" s="93">
        <f t="shared" si="17"/>
        <v>0</v>
      </c>
      <c r="D8" s="94" t="str">
        <f t="shared" si="56"/>
        <v>Herstel</v>
      </c>
      <c r="E8" s="93">
        <f t="shared" si="18"/>
        <v>0</v>
      </c>
      <c r="F8" s="94">
        <f t="shared" si="19"/>
        <v>0</v>
      </c>
      <c r="G8" s="93">
        <f t="shared" si="20"/>
        <v>0.75</v>
      </c>
      <c r="H8" s="94" t="str">
        <f t="shared" si="21"/>
        <v>Ergometer</v>
      </c>
      <c r="I8" s="93">
        <f t="shared" si="22"/>
        <v>0</v>
      </c>
      <c r="J8" s="94">
        <f t="shared" si="23"/>
        <v>0</v>
      </c>
      <c r="K8" s="93">
        <f t="shared" si="24"/>
        <v>0.79166666666666663</v>
      </c>
      <c r="L8" s="94" t="str">
        <f t="shared" si="25"/>
        <v>Spinnen</v>
      </c>
      <c r="M8" s="93">
        <f t="shared" si="26"/>
        <v>0.4375</v>
      </c>
      <c r="N8" s="94" t="str">
        <f t="shared" si="27"/>
        <v>Skiffen</v>
      </c>
      <c r="O8" s="93">
        <f t="shared" si="28"/>
        <v>0.41666666666666669</v>
      </c>
      <c r="P8" s="94" t="str">
        <f t="shared" si="29"/>
        <v>Outdoor</v>
      </c>
      <c r="Q8" s="93">
        <f t="shared" si="30"/>
        <v>0.5</v>
      </c>
      <c r="R8" s="96" t="str">
        <f t="shared" si="31"/>
        <v>Ploeg</v>
      </c>
      <c r="S8" s="44">
        <f ca="1">OFFSET('De zon'!$A$3,DAY($B8),(2*MONTH($B8))-1)</f>
        <v>0.32847222222222222</v>
      </c>
      <c r="T8" s="44">
        <f ca="1">OFFSET('De zon'!$A$3,DAY($B8),(2*MONTH($B8)))</f>
        <v>0.79305555555555562</v>
      </c>
      <c r="U8" s="10">
        <f t="shared" si="0"/>
        <v>43386</v>
      </c>
      <c r="V8" s="10">
        <f t="shared" si="1"/>
        <v>43387</v>
      </c>
      <c r="W8" s="76" t="str">
        <f t="shared" si="32"/>
        <v>Grijs</v>
      </c>
      <c r="X8" s="76" t="str">
        <f t="shared" si="33"/>
        <v>Grijs</v>
      </c>
      <c r="Y8" s="76" t="e">
        <f t="shared" ref="Y8" si="64">Z8</f>
        <v>#N/A</v>
      </c>
      <c r="Z8" s="76" t="e">
        <f t="shared" si="3"/>
        <v>#N/A</v>
      </c>
      <c r="AA8" s="76" t="str">
        <f t="shared" ref="AA8" si="65">AB8</f>
        <v>Paars</v>
      </c>
      <c r="AB8" s="76" t="str">
        <f t="shared" si="5"/>
        <v>Paars</v>
      </c>
      <c r="AC8" s="76" t="e">
        <f t="shared" ref="AC8" si="66">AD8</f>
        <v>#N/A</v>
      </c>
      <c r="AD8" s="76" t="e">
        <f t="shared" si="7"/>
        <v>#N/A</v>
      </c>
      <c r="AE8" s="76" t="str">
        <f t="shared" ref="AE8" si="67">AF8</f>
        <v>Groen</v>
      </c>
      <c r="AF8" s="76" t="str">
        <f t="shared" si="9"/>
        <v>Groen</v>
      </c>
      <c r="AG8" s="76" t="str">
        <f t="shared" ref="AG8" si="68">AH8</f>
        <v>Blauw</v>
      </c>
      <c r="AH8" s="76" t="str">
        <f t="shared" si="11"/>
        <v>Blauw</v>
      </c>
      <c r="AI8" s="76" t="str">
        <f t="shared" ref="AI8" si="69">AJ8</f>
        <v>Geel</v>
      </c>
      <c r="AJ8" s="76" t="str">
        <f t="shared" si="13"/>
        <v>Geel</v>
      </c>
      <c r="AK8" s="76" t="str">
        <f t="shared" ref="AK8" si="70">AL8</f>
        <v>Blauw</v>
      </c>
      <c r="AL8" s="76" t="str">
        <f t="shared" si="15"/>
        <v>Blauw</v>
      </c>
    </row>
    <row r="9" spans="1:38" x14ac:dyDescent="0.3">
      <c r="A9" s="53">
        <f t="shared" si="16"/>
        <v>42</v>
      </c>
      <c r="B9" s="54">
        <f t="shared" si="48"/>
        <v>43388</v>
      </c>
      <c r="C9" s="93">
        <f t="shared" si="17"/>
        <v>0</v>
      </c>
      <c r="D9" s="94" t="str">
        <f t="shared" si="56"/>
        <v>Herstel</v>
      </c>
      <c r="E9" s="93">
        <f t="shared" si="18"/>
        <v>0</v>
      </c>
      <c r="F9" s="94">
        <f t="shared" si="19"/>
        <v>0</v>
      </c>
      <c r="G9" s="93">
        <f t="shared" si="20"/>
        <v>0.75</v>
      </c>
      <c r="H9" s="94" t="str">
        <f t="shared" si="21"/>
        <v>Ergometer</v>
      </c>
      <c r="I9" s="93">
        <f t="shared" si="22"/>
        <v>0</v>
      </c>
      <c r="J9" s="94">
        <f t="shared" si="23"/>
        <v>0</v>
      </c>
      <c r="K9" s="93">
        <f t="shared" si="24"/>
        <v>0.79166666666666663</v>
      </c>
      <c r="L9" s="94" t="str">
        <f t="shared" si="25"/>
        <v>Spinnen</v>
      </c>
      <c r="M9" s="93">
        <f t="shared" si="26"/>
        <v>0.4375</v>
      </c>
      <c r="N9" s="94" t="str">
        <f t="shared" si="27"/>
        <v>Skiffen</v>
      </c>
      <c r="O9" s="93">
        <f t="shared" si="28"/>
        <v>0.41666666666666669</v>
      </c>
      <c r="P9" s="94" t="str">
        <f t="shared" si="29"/>
        <v>Outdoor</v>
      </c>
      <c r="Q9" s="93">
        <f t="shared" si="30"/>
        <v>0.5</v>
      </c>
      <c r="R9" s="96" t="str">
        <f t="shared" si="31"/>
        <v>Ploeg</v>
      </c>
      <c r="S9" s="44">
        <f ca="1">OFFSET('De zon'!$A$3,DAY($B9),(2*MONTH($B9))-1)</f>
        <v>0.33680555555555558</v>
      </c>
      <c r="T9" s="44">
        <f ca="1">OFFSET('De zon'!$A$3,DAY($B9),(2*MONTH($B9)))</f>
        <v>0.78194444444444444</v>
      </c>
      <c r="U9" s="10">
        <f t="shared" si="0"/>
        <v>43393</v>
      </c>
      <c r="V9" s="10">
        <f t="shared" si="1"/>
        <v>43394</v>
      </c>
      <c r="W9" s="76" t="str">
        <f t="shared" si="32"/>
        <v>Grijs</v>
      </c>
      <c r="X9" s="76" t="str">
        <f t="shared" si="33"/>
        <v>Grijs</v>
      </c>
      <c r="Y9" s="76" t="e">
        <f t="shared" ref="Y9" si="71">Z9</f>
        <v>#N/A</v>
      </c>
      <c r="Z9" s="76" t="e">
        <f t="shared" si="3"/>
        <v>#N/A</v>
      </c>
      <c r="AA9" s="76" t="str">
        <f t="shared" ref="AA9" si="72">AB9</f>
        <v>Paars</v>
      </c>
      <c r="AB9" s="76" t="str">
        <f t="shared" si="5"/>
        <v>Paars</v>
      </c>
      <c r="AC9" s="76" t="e">
        <f t="shared" ref="AC9" si="73">AD9</f>
        <v>#N/A</v>
      </c>
      <c r="AD9" s="76" t="e">
        <f t="shared" si="7"/>
        <v>#N/A</v>
      </c>
      <c r="AE9" s="76" t="str">
        <f t="shared" ref="AE9" si="74">AF9</f>
        <v>Groen</v>
      </c>
      <c r="AF9" s="76" t="str">
        <f t="shared" si="9"/>
        <v>Groen</v>
      </c>
      <c r="AG9" s="76" t="str">
        <f t="shared" ref="AG9" si="75">AH9</f>
        <v>Blauw</v>
      </c>
      <c r="AH9" s="76" t="str">
        <f t="shared" si="11"/>
        <v>Blauw</v>
      </c>
      <c r="AI9" s="76" t="str">
        <f t="shared" ref="AI9" si="76">AJ9</f>
        <v>Geel</v>
      </c>
      <c r="AJ9" s="76" t="str">
        <f t="shared" si="13"/>
        <v>Geel</v>
      </c>
      <c r="AK9" s="76" t="str">
        <f t="shared" ref="AK9" si="77">AL9</f>
        <v>Blauw</v>
      </c>
      <c r="AL9" s="76" t="str">
        <f t="shared" si="15"/>
        <v>Blauw</v>
      </c>
    </row>
    <row r="10" spans="1:38" x14ac:dyDescent="0.3">
      <c r="A10" s="53">
        <f t="shared" si="16"/>
        <v>43</v>
      </c>
      <c r="B10" s="54">
        <f t="shared" si="48"/>
        <v>43395</v>
      </c>
      <c r="C10" s="93">
        <f t="shared" si="17"/>
        <v>0</v>
      </c>
      <c r="D10" s="94" t="str">
        <f t="shared" si="56"/>
        <v>Herstel</v>
      </c>
      <c r="E10" s="93">
        <f t="shared" si="18"/>
        <v>0</v>
      </c>
      <c r="F10" s="94">
        <f t="shared" si="19"/>
        <v>0</v>
      </c>
      <c r="G10" s="93">
        <f t="shared" si="20"/>
        <v>0.75</v>
      </c>
      <c r="H10" s="94" t="str">
        <f t="shared" si="21"/>
        <v>Ergometer</v>
      </c>
      <c r="I10" s="93">
        <f t="shared" si="22"/>
        <v>0</v>
      </c>
      <c r="J10" s="94">
        <f t="shared" si="23"/>
        <v>0</v>
      </c>
      <c r="K10" s="93">
        <f t="shared" si="24"/>
        <v>0.79166666666666663</v>
      </c>
      <c r="L10" s="94" t="str">
        <f t="shared" si="25"/>
        <v>Spinnen</v>
      </c>
      <c r="M10" s="93">
        <f t="shared" si="26"/>
        <v>0.4375</v>
      </c>
      <c r="N10" s="94" t="str">
        <f t="shared" si="27"/>
        <v>Skiffen</v>
      </c>
      <c r="O10" s="93">
        <f t="shared" si="28"/>
        <v>0.41666666666666669</v>
      </c>
      <c r="P10" s="94" t="str">
        <f t="shared" si="29"/>
        <v>Outdoor</v>
      </c>
      <c r="Q10" s="93">
        <f t="shared" si="30"/>
        <v>0.5</v>
      </c>
      <c r="R10" s="96" t="str">
        <f t="shared" si="31"/>
        <v>Ploeg</v>
      </c>
      <c r="S10" s="44">
        <f ca="1">OFFSET('De zon'!$A$3,DAY($B10),(2*MONTH($B10))-1)</f>
        <v>0.34583333333333338</v>
      </c>
      <c r="T10" s="44">
        <f ca="1">OFFSET('De zon'!$A$3,DAY($B10),(2*MONTH($B10)))</f>
        <v>0.7715277777777777</v>
      </c>
      <c r="U10" s="10">
        <f t="shared" si="0"/>
        <v>43400</v>
      </c>
      <c r="V10" s="10">
        <f t="shared" si="1"/>
        <v>43401</v>
      </c>
      <c r="W10" s="76" t="str">
        <f t="shared" si="32"/>
        <v>Grijs</v>
      </c>
      <c r="X10" s="76" t="str">
        <f t="shared" si="33"/>
        <v>Grijs</v>
      </c>
      <c r="Y10" s="76" t="e">
        <f t="shared" ref="Y10" si="78">Z10</f>
        <v>#N/A</v>
      </c>
      <c r="Z10" s="76" t="e">
        <f t="shared" si="3"/>
        <v>#N/A</v>
      </c>
      <c r="AA10" s="76" t="str">
        <f t="shared" ref="AA10" si="79">AB10</f>
        <v>Paars</v>
      </c>
      <c r="AB10" s="76" t="str">
        <f t="shared" si="5"/>
        <v>Paars</v>
      </c>
      <c r="AC10" s="76" t="e">
        <f t="shared" ref="AC10" si="80">AD10</f>
        <v>#N/A</v>
      </c>
      <c r="AD10" s="76" t="e">
        <f t="shared" si="7"/>
        <v>#N/A</v>
      </c>
      <c r="AE10" s="76" t="str">
        <f t="shared" ref="AE10" si="81">AF10</f>
        <v>Groen</v>
      </c>
      <c r="AF10" s="76" t="str">
        <f t="shared" si="9"/>
        <v>Groen</v>
      </c>
      <c r="AG10" s="76" t="str">
        <f t="shared" ref="AG10" si="82">AH10</f>
        <v>Blauw</v>
      </c>
      <c r="AH10" s="76" t="str">
        <f t="shared" si="11"/>
        <v>Blauw</v>
      </c>
      <c r="AI10" s="76" t="str">
        <f t="shared" ref="AI10" si="83">AJ10</f>
        <v>Geel</v>
      </c>
      <c r="AJ10" s="76" t="str">
        <f t="shared" si="13"/>
        <v>Geel</v>
      </c>
      <c r="AK10" s="76" t="str">
        <f t="shared" ref="AK10" si="84">AL10</f>
        <v>Blauw</v>
      </c>
      <c r="AL10" s="76" t="str">
        <f t="shared" si="15"/>
        <v>Blauw</v>
      </c>
    </row>
    <row r="11" spans="1:38" x14ac:dyDescent="0.3">
      <c r="A11" s="53">
        <f t="shared" si="16"/>
        <v>44</v>
      </c>
      <c r="B11" s="54">
        <f t="shared" si="48"/>
        <v>43402</v>
      </c>
      <c r="C11" s="93">
        <f t="shared" si="17"/>
        <v>0</v>
      </c>
      <c r="D11" s="94" t="str">
        <f t="shared" si="56"/>
        <v>Herstel</v>
      </c>
      <c r="E11" s="93">
        <f t="shared" si="18"/>
        <v>0</v>
      </c>
      <c r="F11" s="94">
        <f t="shared" si="19"/>
        <v>0</v>
      </c>
      <c r="G11" s="93">
        <f t="shared" si="20"/>
        <v>0.75</v>
      </c>
      <c r="H11" s="94" t="str">
        <f t="shared" si="21"/>
        <v>Ergometer</v>
      </c>
      <c r="I11" s="93">
        <f t="shared" si="22"/>
        <v>0</v>
      </c>
      <c r="J11" s="94">
        <f t="shared" si="23"/>
        <v>0</v>
      </c>
      <c r="K11" s="93">
        <f t="shared" si="24"/>
        <v>0.79166666666666663</v>
      </c>
      <c r="L11" s="94" t="str">
        <f t="shared" si="25"/>
        <v>Spinnen</v>
      </c>
      <c r="M11" s="93">
        <f t="shared" si="26"/>
        <v>0.4375</v>
      </c>
      <c r="N11" s="94" t="str">
        <f t="shared" si="27"/>
        <v>Skiffen</v>
      </c>
      <c r="O11" s="93">
        <f t="shared" si="28"/>
        <v>0.41666666666666669</v>
      </c>
      <c r="P11" s="94" t="str">
        <f t="shared" si="29"/>
        <v>Outdoor</v>
      </c>
      <c r="Q11" s="93">
        <f t="shared" si="30"/>
        <v>0.5</v>
      </c>
      <c r="R11" s="96" t="str">
        <f t="shared" si="31"/>
        <v>Ploeg</v>
      </c>
      <c r="S11" s="44">
        <f ca="1">OFFSET('De zon'!$A$3,DAY($B11),(2*MONTH($B11))-1)</f>
        <v>0.3125</v>
      </c>
      <c r="T11" s="44">
        <f ca="1">OFFSET('De zon'!$A$3,DAY($B11),(2*MONTH($B11)))</f>
        <v>0.72013888888888899</v>
      </c>
      <c r="U11" s="10">
        <f t="shared" si="0"/>
        <v>43407</v>
      </c>
      <c r="V11" s="10">
        <f t="shared" si="1"/>
        <v>43408</v>
      </c>
      <c r="W11" s="76" t="str">
        <f t="shared" si="32"/>
        <v>Grijs</v>
      </c>
      <c r="X11" s="76" t="str">
        <f t="shared" si="33"/>
        <v>Grijs</v>
      </c>
      <c r="Y11" s="76" t="e">
        <f t="shared" ref="Y11" si="85">Z11</f>
        <v>#N/A</v>
      </c>
      <c r="Z11" s="76" t="e">
        <f t="shared" si="3"/>
        <v>#N/A</v>
      </c>
      <c r="AA11" s="76" t="str">
        <f t="shared" ref="AA11" si="86">AB11</f>
        <v>Paars</v>
      </c>
      <c r="AB11" s="76" t="str">
        <f t="shared" si="5"/>
        <v>Paars</v>
      </c>
      <c r="AC11" s="76" t="e">
        <f t="shared" ref="AC11" si="87">AD11</f>
        <v>#N/A</v>
      </c>
      <c r="AD11" s="76" t="e">
        <f t="shared" si="7"/>
        <v>#N/A</v>
      </c>
      <c r="AE11" s="76" t="str">
        <f t="shared" ref="AE11" si="88">AF11</f>
        <v>Groen</v>
      </c>
      <c r="AF11" s="76" t="str">
        <f t="shared" si="9"/>
        <v>Groen</v>
      </c>
      <c r="AG11" s="76" t="str">
        <f t="shared" ref="AG11" si="89">AH11</f>
        <v>Blauw</v>
      </c>
      <c r="AH11" s="76" t="str">
        <f t="shared" si="11"/>
        <v>Blauw</v>
      </c>
      <c r="AI11" s="76" t="str">
        <f t="shared" ref="AI11" si="90">AJ11</f>
        <v>Geel</v>
      </c>
      <c r="AJ11" s="76" t="str">
        <f t="shared" si="13"/>
        <v>Geel</v>
      </c>
      <c r="AK11" s="76" t="str">
        <f t="shared" ref="AK11" si="91">AL11</f>
        <v>Blauw</v>
      </c>
      <c r="AL11" s="76" t="str">
        <f t="shared" si="15"/>
        <v>Blauw</v>
      </c>
    </row>
    <row r="12" spans="1:38" x14ac:dyDescent="0.3">
      <c r="A12" s="53">
        <f t="shared" si="16"/>
        <v>45</v>
      </c>
      <c r="B12" s="54">
        <f t="shared" si="48"/>
        <v>43409</v>
      </c>
      <c r="C12" s="97">
        <f t="shared" si="17"/>
        <v>0</v>
      </c>
      <c r="D12" s="98" t="str">
        <f t="shared" si="56"/>
        <v>Herstel</v>
      </c>
      <c r="E12" s="97">
        <f t="shared" si="18"/>
        <v>0</v>
      </c>
      <c r="F12" s="98">
        <f t="shared" si="19"/>
        <v>0</v>
      </c>
      <c r="G12" s="97">
        <f t="shared" si="20"/>
        <v>0.75</v>
      </c>
      <c r="H12" s="98" t="str">
        <f t="shared" si="21"/>
        <v>Ergometer</v>
      </c>
      <c r="I12" s="97">
        <f t="shared" si="22"/>
        <v>0</v>
      </c>
      <c r="J12" s="98">
        <f t="shared" si="23"/>
        <v>0</v>
      </c>
      <c r="K12" s="97">
        <f t="shared" si="24"/>
        <v>0.79166666666666663</v>
      </c>
      <c r="L12" s="98" t="str">
        <f t="shared" si="25"/>
        <v>Spinnen</v>
      </c>
      <c r="M12" s="97">
        <f t="shared" si="26"/>
        <v>0.4375</v>
      </c>
      <c r="N12" s="98" t="str">
        <f t="shared" si="27"/>
        <v>Skiffen</v>
      </c>
      <c r="O12" s="97">
        <f t="shared" si="28"/>
        <v>0.41666666666666669</v>
      </c>
      <c r="P12" s="98" t="str">
        <f t="shared" si="29"/>
        <v>Outdoor</v>
      </c>
      <c r="Q12" s="97">
        <f t="shared" si="30"/>
        <v>0.5</v>
      </c>
      <c r="R12" s="98" t="str">
        <f t="shared" si="31"/>
        <v>Ploeg</v>
      </c>
      <c r="S12" s="44">
        <f ca="1">OFFSET('De zon'!$A$3,DAY($B12),(2*MONTH($B12))-1)</f>
        <v>0.3215277777777778</v>
      </c>
      <c r="T12" s="44">
        <f ca="1">OFFSET('De zon'!$A$3,DAY($B12),(2*MONTH($B12)))</f>
        <v>0.71111111111111114</v>
      </c>
      <c r="U12" s="10">
        <f t="shared" si="0"/>
        <v>43414</v>
      </c>
      <c r="V12" s="10">
        <f t="shared" si="1"/>
        <v>43415</v>
      </c>
      <c r="W12" s="76" t="str">
        <f t="shared" si="32"/>
        <v>Grijs</v>
      </c>
      <c r="X12" s="76" t="str">
        <f t="shared" si="33"/>
        <v>Grijs</v>
      </c>
      <c r="Y12" s="76" t="e">
        <f t="shared" ref="Y12" si="92">Z12</f>
        <v>#N/A</v>
      </c>
      <c r="Z12" s="76" t="e">
        <f t="shared" si="3"/>
        <v>#N/A</v>
      </c>
      <c r="AA12" s="76" t="str">
        <f t="shared" ref="AA12" si="93">AB12</f>
        <v>Paars</v>
      </c>
      <c r="AB12" s="76" t="str">
        <f t="shared" si="5"/>
        <v>Paars</v>
      </c>
      <c r="AC12" s="76" t="e">
        <f t="shared" ref="AC12" si="94">AD12</f>
        <v>#N/A</v>
      </c>
      <c r="AD12" s="76" t="e">
        <f t="shared" si="7"/>
        <v>#N/A</v>
      </c>
      <c r="AE12" s="76" t="str">
        <f t="shared" ref="AE12" si="95">AF12</f>
        <v>Groen</v>
      </c>
      <c r="AF12" s="76" t="str">
        <f t="shared" si="9"/>
        <v>Groen</v>
      </c>
      <c r="AG12" s="76" t="str">
        <f t="shared" ref="AG12" si="96">AH12</f>
        <v>Blauw</v>
      </c>
      <c r="AH12" s="76" t="str">
        <f t="shared" si="11"/>
        <v>Blauw</v>
      </c>
      <c r="AI12" s="76" t="str">
        <f t="shared" ref="AI12" si="97">AJ12</f>
        <v>Geel</v>
      </c>
      <c r="AJ12" s="76" t="str">
        <f t="shared" si="13"/>
        <v>Geel</v>
      </c>
      <c r="AK12" s="76" t="str">
        <f t="shared" ref="AK12" si="98">AL12</f>
        <v>Blauw</v>
      </c>
      <c r="AL12" s="76" t="str">
        <f t="shared" si="15"/>
        <v>Blauw</v>
      </c>
    </row>
    <row r="13" spans="1:38" x14ac:dyDescent="0.3">
      <c r="A13" s="53">
        <f t="shared" si="16"/>
        <v>46</v>
      </c>
      <c r="B13" s="54">
        <f t="shared" si="48"/>
        <v>43416</v>
      </c>
      <c r="C13" s="99">
        <f t="shared" si="17"/>
        <v>0</v>
      </c>
      <c r="D13" s="100" t="str">
        <f t="shared" si="56"/>
        <v>Herstel</v>
      </c>
      <c r="E13" s="99">
        <f t="shared" si="18"/>
        <v>0</v>
      </c>
      <c r="F13" s="100">
        <f t="shared" si="19"/>
        <v>0</v>
      </c>
      <c r="G13" s="99">
        <f t="shared" si="20"/>
        <v>0.75</v>
      </c>
      <c r="H13" s="100" t="str">
        <f t="shared" si="21"/>
        <v>Ergometer</v>
      </c>
      <c r="I13" s="99">
        <f t="shared" si="22"/>
        <v>0</v>
      </c>
      <c r="J13" s="100">
        <f t="shared" si="23"/>
        <v>0</v>
      </c>
      <c r="K13" s="99">
        <f t="shared" si="24"/>
        <v>0.79166666666666663</v>
      </c>
      <c r="L13" s="100" t="str">
        <f t="shared" si="25"/>
        <v>Spinnen</v>
      </c>
      <c r="M13" s="99">
        <f t="shared" si="26"/>
        <v>0.4375</v>
      </c>
      <c r="N13" s="100" t="str">
        <f t="shared" si="27"/>
        <v>Skiffen</v>
      </c>
      <c r="O13" s="99">
        <f t="shared" si="28"/>
        <v>0.41666666666666669</v>
      </c>
      <c r="P13" s="100" t="str">
        <f t="shared" si="29"/>
        <v>Outdoor</v>
      </c>
      <c r="Q13" s="99">
        <f t="shared" si="30"/>
        <v>0.5</v>
      </c>
      <c r="R13" s="100" t="str">
        <f t="shared" si="31"/>
        <v>Ploeg</v>
      </c>
      <c r="S13" s="44">
        <f ca="1">OFFSET('De zon'!$A$3,DAY($B13),(2*MONTH($B13))-1)</f>
        <v>0.3298611111111111</v>
      </c>
      <c r="T13" s="44">
        <f ca="1">OFFSET('De zon'!$A$3,DAY($B13),(2*MONTH($B13)))</f>
        <v>0.70347222222222217</v>
      </c>
      <c r="U13" s="10">
        <f t="shared" si="0"/>
        <v>43421</v>
      </c>
      <c r="V13" s="10">
        <f t="shared" si="1"/>
        <v>43422</v>
      </c>
      <c r="W13" s="76" t="str">
        <f t="shared" si="32"/>
        <v>Grijs</v>
      </c>
      <c r="X13" s="76" t="str">
        <f t="shared" si="33"/>
        <v>Grijs</v>
      </c>
      <c r="Y13" s="76" t="e">
        <f t="shared" ref="Y13" si="99">Z13</f>
        <v>#N/A</v>
      </c>
      <c r="Z13" s="76" t="e">
        <f t="shared" si="3"/>
        <v>#N/A</v>
      </c>
      <c r="AA13" s="76" t="str">
        <f t="shared" ref="AA13" si="100">AB13</f>
        <v>Paars</v>
      </c>
      <c r="AB13" s="76" t="str">
        <f t="shared" si="5"/>
        <v>Paars</v>
      </c>
      <c r="AC13" s="76" t="e">
        <f t="shared" ref="AC13" si="101">AD13</f>
        <v>#N/A</v>
      </c>
      <c r="AD13" s="76" t="e">
        <f t="shared" si="7"/>
        <v>#N/A</v>
      </c>
      <c r="AE13" s="76" t="str">
        <f t="shared" ref="AE13" si="102">AF13</f>
        <v>Groen</v>
      </c>
      <c r="AF13" s="76" t="str">
        <f t="shared" si="9"/>
        <v>Groen</v>
      </c>
      <c r="AG13" s="76" t="str">
        <f t="shared" ref="AG13" si="103">AH13</f>
        <v>Blauw</v>
      </c>
      <c r="AH13" s="76" t="str">
        <f t="shared" si="11"/>
        <v>Blauw</v>
      </c>
      <c r="AI13" s="76" t="str">
        <f t="shared" ref="AI13" si="104">AJ13</f>
        <v>Geel</v>
      </c>
      <c r="AJ13" s="76" t="str">
        <f t="shared" si="13"/>
        <v>Geel</v>
      </c>
      <c r="AK13" s="76" t="str">
        <f t="shared" ref="AK13" si="105">AL13</f>
        <v>Blauw</v>
      </c>
      <c r="AL13" s="76" t="str">
        <f t="shared" si="15"/>
        <v>Blauw</v>
      </c>
    </row>
    <row r="14" spans="1:38" x14ac:dyDescent="0.3">
      <c r="A14" s="53">
        <f t="shared" si="16"/>
        <v>47</v>
      </c>
      <c r="B14" s="54">
        <f t="shared" si="48"/>
        <v>43423</v>
      </c>
      <c r="C14" s="99">
        <f t="shared" si="17"/>
        <v>0</v>
      </c>
      <c r="D14" s="100" t="str">
        <f t="shared" si="56"/>
        <v>Herstel</v>
      </c>
      <c r="E14" s="99">
        <f t="shared" si="18"/>
        <v>0</v>
      </c>
      <c r="F14" s="100">
        <f t="shared" si="19"/>
        <v>0</v>
      </c>
      <c r="G14" s="99">
        <f t="shared" si="20"/>
        <v>0.75</v>
      </c>
      <c r="H14" s="100" t="str">
        <f t="shared" si="21"/>
        <v>Ergometer</v>
      </c>
      <c r="I14" s="99">
        <f t="shared" si="22"/>
        <v>0</v>
      </c>
      <c r="J14" s="100">
        <f t="shared" si="23"/>
        <v>0</v>
      </c>
      <c r="K14" s="99">
        <f t="shared" si="24"/>
        <v>0.79166666666666663</v>
      </c>
      <c r="L14" s="100" t="str">
        <f t="shared" si="25"/>
        <v>Spinnen</v>
      </c>
      <c r="M14" s="99">
        <f t="shared" si="26"/>
        <v>0.4375</v>
      </c>
      <c r="N14" s="100" t="str">
        <f t="shared" si="27"/>
        <v>Skiffen</v>
      </c>
      <c r="O14" s="99">
        <f t="shared" si="28"/>
        <v>0.41666666666666669</v>
      </c>
      <c r="P14" s="100" t="str">
        <f t="shared" si="29"/>
        <v>Outdoor</v>
      </c>
      <c r="Q14" s="99">
        <f t="shared" si="30"/>
        <v>0.5</v>
      </c>
      <c r="R14" s="100" t="str">
        <f t="shared" si="31"/>
        <v>Ploeg</v>
      </c>
      <c r="S14" s="44">
        <f ca="1">OFFSET('De zon'!$A$3,DAY($B14),(2*MONTH($B14))-1)</f>
        <v>0.33888888888888885</v>
      </c>
      <c r="T14" s="44">
        <f ca="1">OFFSET('De zon'!$A$3,DAY($B14),(2*MONTH($B14)))</f>
        <v>0.69652777777777775</v>
      </c>
      <c r="U14" s="10">
        <f t="shared" si="0"/>
        <v>43428</v>
      </c>
      <c r="V14" s="10">
        <f t="shared" si="1"/>
        <v>43429</v>
      </c>
      <c r="W14" s="76" t="str">
        <f t="shared" si="32"/>
        <v>Grijs</v>
      </c>
      <c r="X14" s="76" t="str">
        <f t="shared" si="33"/>
        <v>Grijs</v>
      </c>
      <c r="Y14" s="76" t="e">
        <f t="shared" ref="Y14" si="106">Z14</f>
        <v>#N/A</v>
      </c>
      <c r="Z14" s="76" t="e">
        <f t="shared" si="3"/>
        <v>#N/A</v>
      </c>
      <c r="AA14" s="76" t="str">
        <f t="shared" ref="AA14" si="107">AB14</f>
        <v>Paars</v>
      </c>
      <c r="AB14" s="76" t="str">
        <f t="shared" si="5"/>
        <v>Paars</v>
      </c>
      <c r="AC14" s="76" t="e">
        <f t="shared" ref="AC14" si="108">AD14</f>
        <v>#N/A</v>
      </c>
      <c r="AD14" s="76" t="e">
        <f t="shared" si="7"/>
        <v>#N/A</v>
      </c>
      <c r="AE14" s="76" t="str">
        <f t="shared" ref="AE14" si="109">AF14</f>
        <v>Groen</v>
      </c>
      <c r="AF14" s="76" t="str">
        <f t="shared" si="9"/>
        <v>Groen</v>
      </c>
      <c r="AG14" s="76" t="str">
        <f t="shared" ref="AG14" si="110">AH14</f>
        <v>Blauw</v>
      </c>
      <c r="AH14" s="76" t="str">
        <f t="shared" si="11"/>
        <v>Blauw</v>
      </c>
      <c r="AI14" s="76" t="str">
        <f t="shared" ref="AI14" si="111">AJ14</f>
        <v>Geel</v>
      </c>
      <c r="AJ14" s="76" t="str">
        <f t="shared" si="13"/>
        <v>Geel</v>
      </c>
      <c r="AK14" s="76" t="str">
        <f t="shared" ref="AK14" si="112">AL14</f>
        <v>Blauw</v>
      </c>
      <c r="AL14" s="76" t="str">
        <f t="shared" si="15"/>
        <v>Blauw</v>
      </c>
    </row>
    <row r="15" spans="1:38" x14ac:dyDescent="0.3">
      <c r="A15" s="53">
        <f t="shared" si="16"/>
        <v>48</v>
      </c>
      <c r="B15" s="54">
        <f t="shared" si="48"/>
        <v>43430</v>
      </c>
      <c r="C15" s="99">
        <f t="shared" si="17"/>
        <v>0</v>
      </c>
      <c r="D15" s="100" t="str">
        <f t="shared" si="56"/>
        <v>Herstel</v>
      </c>
      <c r="E15" s="99">
        <f t="shared" si="18"/>
        <v>0</v>
      </c>
      <c r="F15" s="100">
        <f t="shared" si="19"/>
        <v>0</v>
      </c>
      <c r="G15" s="99">
        <f t="shared" si="20"/>
        <v>0.75</v>
      </c>
      <c r="H15" s="100" t="str">
        <f t="shared" si="21"/>
        <v>Ergometer</v>
      </c>
      <c r="I15" s="99">
        <f t="shared" si="22"/>
        <v>0</v>
      </c>
      <c r="J15" s="100">
        <f t="shared" si="23"/>
        <v>0</v>
      </c>
      <c r="K15" s="99">
        <f t="shared" si="24"/>
        <v>0.79166666666666663</v>
      </c>
      <c r="L15" s="100" t="str">
        <f t="shared" si="25"/>
        <v>Spinnen</v>
      </c>
      <c r="M15" s="99">
        <f t="shared" si="26"/>
        <v>0.4375</v>
      </c>
      <c r="N15" s="100" t="str">
        <f t="shared" si="27"/>
        <v>Skiffen</v>
      </c>
      <c r="O15" s="99">
        <f t="shared" si="28"/>
        <v>0.41666666666666669</v>
      </c>
      <c r="P15" s="100" t="str">
        <f t="shared" si="29"/>
        <v>Outdoor</v>
      </c>
      <c r="Q15" s="99">
        <f t="shared" si="30"/>
        <v>0.5</v>
      </c>
      <c r="R15" s="100" t="str">
        <f t="shared" si="31"/>
        <v>Ploeg</v>
      </c>
      <c r="S15" s="44">
        <f ca="1">OFFSET('De zon'!$A$3,DAY($B15),(2*MONTH($B15))-1)</f>
        <v>0.34652777777777777</v>
      </c>
      <c r="T15" s="44">
        <f ca="1">OFFSET('De zon'!$A$3,DAY($B15),(2*MONTH($B15)))</f>
        <v>0.69166666666666676</v>
      </c>
      <c r="U15" s="10">
        <f t="shared" si="0"/>
        <v>43435</v>
      </c>
      <c r="V15" s="10">
        <f t="shared" si="1"/>
        <v>43436</v>
      </c>
      <c r="W15" s="76" t="str">
        <f t="shared" si="32"/>
        <v>Grijs</v>
      </c>
      <c r="X15" s="76" t="str">
        <f t="shared" si="33"/>
        <v>Grijs</v>
      </c>
      <c r="Y15" s="76" t="e">
        <f t="shared" ref="Y15" si="113">Z15</f>
        <v>#N/A</v>
      </c>
      <c r="Z15" s="76" t="e">
        <f t="shared" si="3"/>
        <v>#N/A</v>
      </c>
      <c r="AA15" s="76" t="str">
        <f t="shared" ref="AA15" si="114">AB15</f>
        <v>Paars</v>
      </c>
      <c r="AB15" s="76" t="str">
        <f t="shared" si="5"/>
        <v>Paars</v>
      </c>
      <c r="AC15" s="76" t="e">
        <f t="shared" ref="AC15" si="115">AD15</f>
        <v>#N/A</v>
      </c>
      <c r="AD15" s="76" t="e">
        <f t="shared" si="7"/>
        <v>#N/A</v>
      </c>
      <c r="AE15" s="76" t="str">
        <f t="shared" ref="AE15" si="116">AF15</f>
        <v>Groen</v>
      </c>
      <c r="AF15" s="76" t="str">
        <f t="shared" si="9"/>
        <v>Groen</v>
      </c>
      <c r="AG15" s="76" t="str">
        <f t="shared" ref="AG15" si="117">AH15</f>
        <v>Blauw</v>
      </c>
      <c r="AH15" s="76" t="str">
        <f t="shared" si="11"/>
        <v>Blauw</v>
      </c>
      <c r="AI15" s="76" t="str">
        <f t="shared" ref="AI15" si="118">AJ15</f>
        <v>Geel</v>
      </c>
      <c r="AJ15" s="76" t="str">
        <f t="shared" si="13"/>
        <v>Geel</v>
      </c>
      <c r="AK15" s="76" t="str">
        <f t="shared" ref="AK15" si="119">AL15</f>
        <v>Blauw</v>
      </c>
      <c r="AL15" s="76" t="str">
        <f t="shared" si="15"/>
        <v>Blauw</v>
      </c>
    </row>
    <row r="16" spans="1:38" x14ac:dyDescent="0.3">
      <c r="A16" s="53">
        <f t="shared" si="16"/>
        <v>49</v>
      </c>
      <c r="B16" s="54">
        <f t="shared" si="48"/>
        <v>43437</v>
      </c>
      <c r="C16" s="99">
        <f t="shared" si="17"/>
        <v>0</v>
      </c>
      <c r="D16" s="100" t="str">
        <f t="shared" si="56"/>
        <v>Herstel</v>
      </c>
      <c r="E16" s="99">
        <f t="shared" si="18"/>
        <v>0</v>
      </c>
      <c r="F16" s="100">
        <f t="shared" si="19"/>
        <v>0</v>
      </c>
      <c r="G16" s="99">
        <f t="shared" si="20"/>
        <v>0.75</v>
      </c>
      <c r="H16" s="100" t="str">
        <f t="shared" si="21"/>
        <v>Ergometer</v>
      </c>
      <c r="I16" s="99">
        <f t="shared" si="22"/>
        <v>0</v>
      </c>
      <c r="J16" s="100">
        <f t="shared" si="23"/>
        <v>0</v>
      </c>
      <c r="K16" s="99">
        <f t="shared" si="24"/>
        <v>0.79166666666666663</v>
      </c>
      <c r="L16" s="100" t="str">
        <f t="shared" si="25"/>
        <v>Spinnen</v>
      </c>
      <c r="M16" s="99">
        <f t="shared" si="26"/>
        <v>0.4375</v>
      </c>
      <c r="N16" s="100" t="str">
        <f t="shared" si="27"/>
        <v>Skiffen</v>
      </c>
      <c r="O16" s="99">
        <f t="shared" si="28"/>
        <v>0.41666666666666669</v>
      </c>
      <c r="P16" s="100" t="str">
        <f t="shared" si="29"/>
        <v>Outdoor</v>
      </c>
      <c r="Q16" s="99">
        <f t="shared" si="30"/>
        <v>0.5</v>
      </c>
      <c r="R16" s="100" t="str">
        <f t="shared" si="31"/>
        <v>Ploeg</v>
      </c>
      <c r="S16" s="44">
        <f ca="1">OFFSET('De zon'!$A$3,DAY($B16),(2*MONTH($B16))-1)</f>
        <v>0.35347222222222219</v>
      </c>
      <c r="T16" s="44">
        <f ca="1">OFFSET('De zon'!$A$3,DAY($B16),(2*MONTH($B16)))</f>
        <v>0.68819444444444444</v>
      </c>
      <c r="U16" s="10">
        <f t="shared" si="0"/>
        <v>43442</v>
      </c>
      <c r="V16" s="10">
        <f t="shared" si="1"/>
        <v>43443</v>
      </c>
      <c r="W16" s="76" t="str">
        <f t="shared" si="32"/>
        <v>Grijs</v>
      </c>
      <c r="X16" s="76" t="str">
        <f t="shared" si="33"/>
        <v>Grijs</v>
      </c>
      <c r="Y16" s="76" t="e">
        <f t="shared" ref="Y16" si="120">Z16</f>
        <v>#N/A</v>
      </c>
      <c r="Z16" s="76" t="e">
        <f t="shared" si="3"/>
        <v>#N/A</v>
      </c>
      <c r="AA16" s="76" t="str">
        <f t="shared" ref="AA16" si="121">AB16</f>
        <v>Paars</v>
      </c>
      <c r="AB16" s="76" t="str">
        <f t="shared" si="5"/>
        <v>Paars</v>
      </c>
      <c r="AC16" s="76" t="e">
        <f t="shared" ref="AC16" si="122">AD16</f>
        <v>#N/A</v>
      </c>
      <c r="AD16" s="76" t="e">
        <f t="shared" si="7"/>
        <v>#N/A</v>
      </c>
      <c r="AE16" s="76" t="str">
        <f t="shared" ref="AE16" si="123">AF16</f>
        <v>Groen</v>
      </c>
      <c r="AF16" s="76" t="str">
        <f t="shared" si="9"/>
        <v>Groen</v>
      </c>
      <c r="AG16" s="76" t="str">
        <f t="shared" ref="AG16" si="124">AH16</f>
        <v>Blauw</v>
      </c>
      <c r="AH16" s="76" t="str">
        <f t="shared" si="11"/>
        <v>Blauw</v>
      </c>
      <c r="AI16" s="76" t="str">
        <f t="shared" ref="AI16" si="125">AJ16</f>
        <v>Geel</v>
      </c>
      <c r="AJ16" s="76" t="str">
        <f t="shared" si="13"/>
        <v>Geel</v>
      </c>
      <c r="AK16" s="76" t="str">
        <f t="shared" ref="AK16" si="126">AL16</f>
        <v>Blauw</v>
      </c>
      <c r="AL16" s="76" t="str">
        <f t="shared" si="15"/>
        <v>Blauw</v>
      </c>
    </row>
    <row r="17" spans="1:38" x14ac:dyDescent="0.3">
      <c r="A17" s="53">
        <f t="shared" si="16"/>
        <v>50</v>
      </c>
      <c r="B17" s="54">
        <f t="shared" si="48"/>
        <v>43444</v>
      </c>
      <c r="C17" s="99">
        <f t="shared" si="17"/>
        <v>0</v>
      </c>
      <c r="D17" s="100" t="str">
        <f t="shared" si="56"/>
        <v>Herstel</v>
      </c>
      <c r="E17" s="99">
        <f t="shared" si="18"/>
        <v>0</v>
      </c>
      <c r="F17" s="100">
        <f t="shared" si="19"/>
        <v>0</v>
      </c>
      <c r="G17" s="99">
        <f t="shared" si="20"/>
        <v>0.75</v>
      </c>
      <c r="H17" s="100" t="str">
        <f t="shared" si="21"/>
        <v>Ergometer</v>
      </c>
      <c r="I17" s="99">
        <f t="shared" si="22"/>
        <v>0</v>
      </c>
      <c r="J17" s="100">
        <f t="shared" si="23"/>
        <v>0</v>
      </c>
      <c r="K17" s="99">
        <f t="shared" si="24"/>
        <v>0.79166666666666663</v>
      </c>
      <c r="L17" s="100" t="str">
        <f t="shared" si="25"/>
        <v>Spinnen</v>
      </c>
      <c r="M17" s="99">
        <f t="shared" si="26"/>
        <v>0.4375</v>
      </c>
      <c r="N17" s="100" t="str">
        <f t="shared" si="27"/>
        <v>Skiffen</v>
      </c>
      <c r="O17" s="99">
        <f t="shared" si="28"/>
        <v>0.41666666666666669</v>
      </c>
      <c r="P17" s="100" t="str">
        <f t="shared" si="29"/>
        <v>Outdoor</v>
      </c>
      <c r="Q17" s="99">
        <f t="shared" si="30"/>
        <v>0.5</v>
      </c>
      <c r="R17" s="100" t="str">
        <f t="shared" si="31"/>
        <v>Ploeg</v>
      </c>
      <c r="S17" s="44">
        <f ca="1">OFFSET('De zon'!$A$3,DAY($B17),(2*MONTH($B17))-1)</f>
        <v>0.35972222222222222</v>
      </c>
      <c r="T17" s="44">
        <f ca="1">OFFSET('De zon'!$A$3,DAY($B17),(2*MONTH($B17)))</f>
        <v>0.68611111111111101</v>
      </c>
      <c r="U17" s="10">
        <f t="shared" si="0"/>
        <v>43449</v>
      </c>
      <c r="V17" s="10">
        <f t="shared" si="1"/>
        <v>43450</v>
      </c>
      <c r="W17" s="76" t="str">
        <f t="shared" si="32"/>
        <v>Grijs</v>
      </c>
      <c r="X17" s="76" t="str">
        <f t="shared" si="33"/>
        <v>Grijs</v>
      </c>
      <c r="Y17" s="76" t="e">
        <f t="shared" ref="Y17" si="127">Z17</f>
        <v>#N/A</v>
      </c>
      <c r="Z17" s="76" t="e">
        <f t="shared" si="3"/>
        <v>#N/A</v>
      </c>
      <c r="AA17" s="76" t="str">
        <f t="shared" ref="AA17" si="128">AB17</f>
        <v>Paars</v>
      </c>
      <c r="AB17" s="76" t="str">
        <f t="shared" si="5"/>
        <v>Paars</v>
      </c>
      <c r="AC17" s="76" t="e">
        <f t="shared" ref="AC17" si="129">AD17</f>
        <v>#N/A</v>
      </c>
      <c r="AD17" s="76" t="e">
        <f t="shared" si="7"/>
        <v>#N/A</v>
      </c>
      <c r="AE17" s="76" t="str">
        <f t="shared" ref="AE17" si="130">AF17</f>
        <v>Groen</v>
      </c>
      <c r="AF17" s="76" t="str">
        <f t="shared" si="9"/>
        <v>Groen</v>
      </c>
      <c r="AG17" s="76" t="str">
        <f t="shared" ref="AG17" si="131">AH17</f>
        <v>Blauw</v>
      </c>
      <c r="AH17" s="76" t="str">
        <f t="shared" si="11"/>
        <v>Blauw</v>
      </c>
      <c r="AI17" s="76" t="str">
        <f t="shared" ref="AI17" si="132">AJ17</f>
        <v>Geel</v>
      </c>
      <c r="AJ17" s="76" t="str">
        <f t="shared" si="13"/>
        <v>Geel</v>
      </c>
      <c r="AK17" s="76" t="str">
        <f t="shared" ref="AK17" si="133">AL17</f>
        <v>Blauw</v>
      </c>
      <c r="AL17" s="76" t="str">
        <f t="shared" si="15"/>
        <v>Blauw</v>
      </c>
    </row>
    <row r="18" spans="1:38" x14ac:dyDescent="0.3">
      <c r="A18" s="53">
        <f t="shared" si="16"/>
        <v>51</v>
      </c>
      <c r="B18" s="54">
        <f t="shared" si="48"/>
        <v>43451</v>
      </c>
      <c r="C18" s="99">
        <f t="shared" si="17"/>
        <v>0</v>
      </c>
      <c r="D18" s="100" t="str">
        <f t="shared" si="56"/>
        <v>Herstel</v>
      </c>
      <c r="E18" s="99">
        <f t="shared" si="18"/>
        <v>0</v>
      </c>
      <c r="F18" s="100">
        <f t="shared" si="19"/>
        <v>0</v>
      </c>
      <c r="G18" s="99">
        <f t="shared" si="20"/>
        <v>0.75</v>
      </c>
      <c r="H18" s="100" t="str">
        <f t="shared" si="21"/>
        <v>Ergometer</v>
      </c>
      <c r="I18" s="99">
        <f t="shared" si="22"/>
        <v>0</v>
      </c>
      <c r="J18" s="100">
        <f t="shared" si="23"/>
        <v>0</v>
      </c>
      <c r="K18" s="99">
        <f t="shared" si="24"/>
        <v>0.79166666666666663</v>
      </c>
      <c r="L18" s="100" t="str">
        <f t="shared" si="25"/>
        <v>Spinnen</v>
      </c>
      <c r="M18" s="99">
        <f t="shared" si="26"/>
        <v>0.4375</v>
      </c>
      <c r="N18" s="100" t="str">
        <f t="shared" si="27"/>
        <v>Skiffen</v>
      </c>
      <c r="O18" s="99">
        <f t="shared" si="28"/>
        <v>0.41666666666666669</v>
      </c>
      <c r="P18" s="100" t="str">
        <f t="shared" si="29"/>
        <v>Outdoor</v>
      </c>
      <c r="Q18" s="99">
        <f t="shared" si="30"/>
        <v>0.5</v>
      </c>
      <c r="R18" s="100" t="str">
        <f t="shared" si="31"/>
        <v>Ploeg</v>
      </c>
      <c r="S18" s="44">
        <f ca="1">OFFSET('De zon'!$A$3,DAY($B18),(2*MONTH($B18))-1)</f>
        <v>0.36388888888888887</v>
      </c>
      <c r="T18" s="44">
        <f ca="1">OFFSET('De zon'!$A$3,DAY($B18),(2*MONTH($B18)))</f>
        <v>0.68680555555555556</v>
      </c>
      <c r="U18" s="10">
        <f t="shared" si="0"/>
        <v>43456</v>
      </c>
      <c r="V18" s="10">
        <f t="shared" si="1"/>
        <v>43457</v>
      </c>
      <c r="W18" s="76" t="str">
        <f t="shared" si="32"/>
        <v>Grijs</v>
      </c>
      <c r="X18" s="76" t="str">
        <f t="shared" si="33"/>
        <v>Grijs</v>
      </c>
      <c r="Y18" s="76" t="e">
        <f t="shared" ref="Y18" si="134">Z18</f>
        <v>#N/A</v>
      </c>
      <c r="Z18" s="76" t="e">
        <f t="shared" si="3"/>
        <v>#N/A</v>
      </c>
      <c r="AA18" s="76" t="str">
        <f t="shared" ref="AA18" si="135">AB18</f>
        <v>Paars</v>
      </c>
      <c r="AB18" s="76" t="str">
        <f t="shared" si="5"/>
        <v>Paars</v>
      </c>
      <c r="AC18" s="76" t="e">
        <f t="shared" ref="AC18" si="136">AD18</f>
        <v>#N/A</v>
      </c>
      <c r="AD18" s="76" t="e">
        <f t="shared" si="7"/>
        <v>#N/A</v>
      </c>
      <c r="AE18" s="76" t="str">
        <f t="shared" ref="AE18" si="137">AF18</f>
        <v>Groen</v>
      </c>
      <c r="AF18" s="76" t="str">
        <f t="shared" si="9"/>
        <v>Groen</v>
      </c>
      <c r="AG18" s="76" t="str">
        <f t="shared" ref="AG18" si="138">AH18</f>
        <v>Blauw</v>
      </c>
      <c r="AH18" s="76" t="str">
        <f t="shared" si="11"/>
        <v>Blauw</v>
      </c>
      <c r="AI18" s="76" t="str">
        <f t="shared" ref="AI18" si="139">AJ18</f>
        <v>Geel</v>
      </c>
      <c r="AJ18" s="76" t="str">
        <f t="shared" si="13"/>
        <v>Geel</v>
      </c>
      <c r="AK18" s="76" t="str">
        <f t="shared" ref="AK18" si="140">AL18</f>
        <v>Blauw</v>
      </c>
      <c r="AL18" s="76" t="str">
        <f t="shared" si="15"/>
        <v>Blauw</v>
      </c>
    </row>
    <row r="19" spans="1:38" ht="15" customHeight="1" x14ac:dyDescent="0.3">
      <c r="A19" s="53">
        <f t="shared" si="16"/>
        <v>52</v>
      </c>
      <c r="B19" s="54">
        <f t="shared" si="48"/>
        <v>43458</v>
      </c>
      <c r="C19" s="99">
        <f t="shared" si="17"/>
        <v>0</v>
      </c>
      <c r="D19" s="100" t="str">
        <f t="shared" si="56"/>
        <v>Herstel</v>
      </c>
      <c r="E19" s="99">
        <f t="shared" si="18"/>
        <v>0</v>
      </c>
      <c r="F19" s="100">
        <f t="shared" si="19"/>
        <v>0</v>
      </c>
      <c r="G19" s="99">
        <f t="shared" si="20"/>
        <v>0.75</v>
      </c>
      <c r="H19" s="100" t="str">
        <f t="shared" si="21"/>
        <v>Ergometer</v>
      </c>
      <c r="I19" s="99">
        <f t="shared" si="22"/>
        <v>0</v>
      </c>
      <c r="J19" s="100">
        <f t="shared" si="23"/>
        <v>0</v>
      </c>
      <c r="K19" s="99">
        <f t="shared" si="24"/>
        <v>0.79166666666666663</v>
      </c>
      <c r="L19" s="100" t="str">
        <f t="shared" si="25"/>
        <v>Spinnen</v>
      </c>
      <c r="M19" s="99">
        <f t="shared" si="26"/>
        <v>0.4375</v>
      </c>
      <c r="N19" s="100" t="str">
        <f t="shared" si="27"/>
        <v>Skiffen</v>
      </c>
      <c r="O19" s="99">
        <f t="shared" si="28"/>
        <v>0.41666666666666669</v>
      </c>
      <c r="P19" s="100" t="str">
        <f t="shared" si="29"/>
        <v>Outdoor</v>
      </c>
      <c r="Q19" s="99">
        <f t="shared" si="30"/>
        <v>0.5</v>
      </c>
      <c r="R19" s="100" t="str">
        <f t="shared" si="31"/>
        <v>Ploeg</v>
      </c>
      <c r="S19" s="44">
        <f ca="1">OFFSET('De zon'!$A$3,DAY($B19),(2*MONTH($B19))-1)</f>
        <v>0.3666666666666667</v>
      </c>
      <c r="T19" s="44">
        <f ca="1">OFFSET('De zon'!$A$3,DAY($B19),(2*MONTH($B19)))</f>
        <v>0.68888888888888899</v>
      </c>
      <c r="U19" s="10">
        <f t="shared" si="0"/>
        <v>43463</v>
      </c>
      <c r="V19" s="10">
        <f t="shared" si="1"/>
        <v>43464</v>
      </c>
      <c r="W19" s="76" t="str">
        <f t="shared" si="32"/>
        <v>Grijs</v>
      </c>
      <c r="X19" s="76" t="str">
        <f t="shared" si="33"/>
        <v>Grijs</v>
      </c>
      <c r="Y19" s="76" t="e">
        <f t="shared" ref="Y19" si="141">Z19</f>
        <v>#N/A</v>
      </c>
      <c r="Z19" s="76" t="e">
        <f t="shared" si="3"/>
        <v>#N/A</v>
      </c>
      <c r="AA19" s="76" t="str">
        <f t="shared" ref="AA19" si="142">AB19</f>
        <v>Paars</v>
      </c>
      <c r="AB19" s="76" t="str">
        <f t="shared" si="5"/>
        <v>Paars</v>
      </c>
      <c r="AC19" s="76" t="e">
        <f t="shared" ref="AC19" si="143">AD19</f>
        <v>#N/A</v>
      </c>
      <c r="AD19" s="76" t="e">
        <f t="shared" si="7"/>
        <v>#N/A</v>
      </c>
      <c r="AE19" s="76" t="str">
        <f t="shared" ref="AE19" si="144">AF19</f>
        <v>Groen</v>
      </c>
      <c r="AF19" s="76" t="str">
        <f t="shared" si="9"/>
        <v>Groen</v>
      </c>
      <c r="AG19" s="76" t="str">
        <f t="shared" ref="AG19" si="145">AH19</f>
        <v>Blauw</v>
      </c>
      <c r="AH19" s="76" t="str">
        <f t="shared" si="11"/>
        <v>Blauw</v>
      </c>
      <c r="AI19" s="76" t="str">
        <f t="shared" ref="AI19" si="146">AJ19</f>
        <v>Geel</v>
      </c>
      <c r="AJ19" s="76" t="str">
        <f t="shared" si="13"/>
        <v>Geel</v>
      </c>
      <c r="AK19" s="76" t="str">
        <f t="shared" ref="AK19" si="147">AL19</f>
        <v>Blauw</v>
      </c>
      <c r="AL19" s="76" t="str">
        <f t="shared" si="15"/>
        <v>Blauw</v>
      </c>
    </row>
    <row r="20" spans="1:38" s="31" customFormat="1" x14ac:dyDescent="0.3">
      <c r="A20" s="53">
        <f t="shared" si="16"/>
        <v>1</v>
      </c>
      <c r="B20" s="54">
        <f>B19+7</f>
        <v>43465</v>
      </c>
      <c r="C20" s="99">
        <f t="shared" si="17"/>
        <v>0</v>
      </c>
      <c r="D20" s="100" t="str">
        <f t="shared" si="56"/>
        <v>Herstel</v>
      </c>
      <c r="E20" s="99">
        <f t="shared" si="18"/>
        <v>0</v>
      </c>
      <c r="F20" s="100">
        <f t="shared" si="19"/>
        <v>0</v>
      </c>
      <c r="G20" s="99">
        <f t="shared" si="20"/>
        <v>0.75</v>
      </c>
      <c r="H20" s="100" t="str">
        <f t="shared" si="21"/>
        <v>Ergometer</v>
      </c>
      <c r="I20" s="99">
        <f t="shared" si="22"/>
        <v>0</v>
      </c>
      <c r="J20" s="100">
        <f t="shared" si="23"/>
        <v>0</v>
      </c>
      <c r="K20" s="99" t="s">
        <v>74</v>
      </c>
      <c r="L20" s="100" t="s">
        <v>74</v>
      </c>
      <c r="M20" s="99">
        <f t="shared" si="26"/>
        <v>0.4375</v>
      </c>
      <c r="N20" s="100" t="str">
        <f t="shared" si="27"/>
        <v>Skiffen</v>
      </c>
      <c r="O20" s="99">
        <f t="shared" si="28"/>
        <v>0.41666666666666669</v>
      </c>
      <c r="P20" s="100" t="str">
        <f t="shared" si="29"/>
        <v>Outdoor</v>
      </c>
      <c r="Q20" s="99">
        <f t="shared" si="30"/>
        <v>0.5</v>
      </c>
      <c r="R20" s="100" t="str">
        <f t="shared" si="31"/>
        <v>Ploeg</v>
      </c>
      <c r="S20" s="44">
        <f ca="1">OFFSET('De zon'!$A$3,DAY($B20),(2*MONTH($B20))-1)</f>
        <v>0.36736111111111108</v>
      </c>
      <c r="T20" s="44">
        <f ca="1">OFFSET('De zon'!$A$3,DAY($B20),(2*MONTH($B20)))</f>
        <v>0.69305555555555554</v>
      </c>
      <c r="U20" s="41">
        <f t="shared" si="0"/>
        <v>43470</v>
      </c>
      <c r="V20" s="41">
        <f t="shared" si="1"/>
        <v>43471</v>
      </c>
      <c r="W20" s="79" t="str">
        <f t="shared" si="32"/>
        <v>Grijs</v>
      </c>
      <c r="X20" s="79" t="str">
        <f t="shared" si="33"/>
        <v>Grijs</v>
      </c>
      <c r="Y20" s="79" t="e">
        <f t="shared" ref="Y20" si="148">Z20</f>
        <v>#N/A</v>
      </c>
      <c r="Z20" s="79" t="e">
        <f t="shared" si="3"/>
        <v>#N/A</v>
      </c>
      <c r="AA20" s="79" t="str">
        <f t="shared" ref="AA20" si="149">AB20</f>
        <v>Paars</v>
      </c>
      <c r="AB20" s="79" t="str">
        <f t="shared" si="5"/>
        <v>Paars</v>
      </c>
      <c r="AC20" s="79" t="e">
        <f t="shared" ref="AC20" si="150">AD20</f>
        <v>#N/A</v>
      </c>
      <c r="AD20" s="79" t="e">
        <f t="shared" si="7"/>
        <v>#N/A</v>
      </c>
      <c r="AE20" s="79" t="e">
        <f t="shared" ref="AE20" si="151">AF20</f>
        <v>#N/A</v>
      </c>
      <c r="AF20" s="79" t="e">
        <f t="shared" si="9"/>
        <v>#N/A</v>
      </c>
      <c r="AG20" s="79" t="str">
        <f t="shared" ref="AG20" si="152">AH20</f>
        <v>Blauw</v>
      </c>
      <c r="AH20" s="79" t="str">
        <f t="shared" si="11"/>
        <v>Blauw</v>
      </c>
      <c r="AI20" s="79" t="str">
        <f t="shared" ref="AI20" si="153">AJ20</f>
        <v>Geel</v>
      </c>
      <c r="AJ20" s="79" t="str">
        <f t="shared" si="13"/>
        <v>Geel</v>
      </c>
      <c r="AK20" s="79" t="str">
        <f t="shared" ref="AK20" si="154">AL20</f>
        <v>Blauw</v>
      </c>
      <c r="AL20" s="79" t="str">
        <f t="shared" si="15"/>
        <v>Blauw</v>
      </c>
    </row>
    <row r="21" spans="1:38" ht="15" customHeight="1" x14ac:dyDescent="0.3">
      <c r="A21" s="53">
        <f t="shared" si="16"/>
        <v>2</v>
      </c>
      <c r="B21" s="54">
        <f>B20+7</f>
        <v>43472</v>
      </c>
      <c r="C21" s="99">
        <f t="shared" si="17"/>
        <v>0</v>
      </c>
      <c r="D21" s="100" t="str">
        <f t="shared" si="56"/>
        <v>Herstel</v>
      </c>
      <c r="E21" s="99">
        <f t="shared" si="18"/>
        <v>0</v>
      </c>
      <c r="F21" s="100">
        <f t="shared" si="19"/>
        <v>0</v>
      </c>
      <c r="G21" s="99">
        <f t="shared" si="20"/>
        <v>0.75</v>
      </c>
      <c r="H21" s="100" t="str">
        <f t="shared" si="21"/>
        <v>Ergometer</v>
      </c>
      <c r="I21" s="99">
        <f t="shared" si="22"/>
        <v>0</v>
      </c>
      <c r="J21" s="100">
        <f t="shared" si="23"/>
        <v>0</v>
      </c>
      <c r="K21" s="99" t="str">
        <f t="shared" ref="K21" si="155">K20</f>
        <v xml:space="preserve"> </v>
      </c>
      <c r="L21" s="100" t="str">
        <f t="shared" ref="L21" si="156">L20</f>
        <v xml:space="preserve"> </v>
      </c>
      <c r="M21" s="99">
        <f t="shared" si="26"/>
        <v>0.4375</v>
      </c>
      <c r="N21" s="100" t="str">
        <f t="shared" si="27"/>
        <v>Skiffen</v>
      </c>
      <c r="O21" s="99">
        <f t="shared" si="28"/>
        <v>0.41666666666666669</v>
      </c>
      <c r="P21" s="100" t="str">
        <f t="shared" si="29"/>
        <v>Outdoor</v>
      </c>
      <c r="Q21" s="99">
        <f t="shared" si="30"/>
        <v>0.5</v>
      </c>
      <c r="R21" s="100" t="str">
        <f t="shared" si="31"/>
        <v>Ploeg</v>
      </c>
      <c r="S21" s="44">
        <f ca="1">OFFSET('De zon'!$A$3,DAY($B21),(2*MONTH($B21))-1)</f>
        <v>0.3659722222222222</v>
      </c>
      <c r="T21" s="44">
        <f ca="1">OFFSET('De zon'!$A$3,DAY($B21),(2*MONTH($B21)))</f>
        <v>0.69861111111111107</v>
      </c>
      <c r="U21" s="10">
        <f t="shared" si="0"/>
        <v>43477</v>
      </c>
      <c r="V21" s="10">
        <f t="shared" si="1"/>
        <v>43478</v>
      </c>
      <c r="W21" s="76" t="str">
        <f t="shared" si="32"/>
        <v>Grijs</v>
      </c>
      <c r="X21" s="76" t="str">
        <f t="shared" si="33"/>
        <v>Grijs</v>
      </c>
      <c r="Y21" s="76" t="e">
        <f t="shared" ref="Y21" si="157">Z21</f>
        <v>#N/A</v>
      </c>
      <c r="Z21" s="76" t="e">
        <f t="shared" si="3"/>
        <v>#N/A</v>
      </c>
      <c r="AA21" s="76" t="str">
        <f t="shared" ref="AA21" si="158">AB21</f>
        <v>Paars</v>
      </c>
      <c r="AB21" s="76" t="str">
        <f t="shared" si="5"/>
        <v>Paars</v>
      </c>
      <c r="AC21" s="76" t="e">
        <f t="shared" ref="AC21" si="159">AD21</f>
        <v>#N/A</v>
      </c>
      <c r="AD21" s="76" t="e">
        <f t="shared" si="7"/>
        <v>#N/A</v>
      </c>
      <c r="AE21" s="76" t="e">
        <f t="shared" ref="AE21" si="160">AF21</f>
        <v>#N/A</v>
      </c>
      <c r="AF21" s="76" t="e">
        <f t="shared" si="9"/>
        <v>#N/A</v>
      </c>
      <c r="AG21" s="76" t="str">
        <f t="shared" ref="AG21" si="161">AH21</f>
        <v>Blauw</v>
      </c>
      <c r="AH21" s="76" t="str">
        <f t="shared" si="11"/>
        <v>Blauw</v>
      </c>
      <c r="AI21" s="76" t="str">
        <f t="shared" ref="AI21" si="162">AJ21</f>
        <v>Geel</v>
      </c>
      <c r="AJ21" s="76" t="str">
        <f t="shared" si="13"/>
        <v>Geel</v>
      </c>
      <c r="AK21" s="76" t="str">
        <f t="shared" ref="AK21" si="163">AL21</f>
        <v>Blauw</v>
      </c>
      <c r="AL21" s="76" t="str">
        <f t="shared" si="15"/>
        <v>Blauw</v>
      </c>
    </row>
    <row r="22" spans="1:38" ht="15" customHeight="1" x14ac:dyDescent="0.3">
      <c r="A22" s="53">
        <f t="shared" si="16"/>
        <v>3</v>
      </c>
      <c r="B22" s="54">
        <f t="shared" ref="B22:B30" si="164">B21+7</f>
        <v>43479</v>
      </c>
      <c r="C22" s="99">
        <f t="shared" si="17"/>
        <v>0</v>
      </c>
      <c r="D22" s="100" t="str">
        <f t="shared" si="56"/>
        <v>Herstel</v>
      </c>
      <c r="E22" s="99">
        <f t="shared" si="18"/>
        <v>0</v>
      </c>
      <c r="F22" s="100">
        <f t="shared" si="19"/>
        <v>0</v>
      </c>
      <c r="G22" s="99">
        <f t="shared" si="20"/>
        <v>0.75</v>
      </c>
      <c r="H22" s="100" t="str">
        <f t="shared" si="21"/>
        <v>Ergometer</v>
      </c>
      <c r="I22" s="99">
        <f t="shared" si="22"/>
        <v>0</v>
      </c>
      <c r="J22" s="100">
        <f t="shared" si="23"/>
        <v>0</v>
      </c>
      <c r="K22" s="99" t="str">
        <f t="shared" si="24"/>
        <v xml:space="preserve"> </v>
      </c>
      <c r="L22" s="100" t="str">
        <f t="shared" si="25"/>
        <v xml:space="preserve"> </v>
      </c>
      <c r="M22" s="99">
        <f t="shared" si="26"/>
        <v>0.4375</v>
      </c>
      <c r="N22" s="100" t="str">
        <f t="shared" si="27"/>
        <v>Skiffen</v>
      </c>
      <c r="O22" s="99">
        <f t="shared" si="28"/>
        <v>0.41666666666666669</v>
      </c>
      <c r="P22" s="100" t="str">
        <f t="shared" si="29"/>
        <v>Outdoor</v>
      </c>
      <c r="Q22" s="99">
        <f t="shared" si="30"/>
        <v>0.5</v>
      </c>
      <c r="R22" s="100" t="str">
        <f t="shared" si="31"/>
        <v>Ploeg</v>
      </c>
      <c r="S22" s="44">
        <f ca="1">OFFSET('De zon'!$A$3,DAY($B22),(2*MONTH($B22))-1)</f>
        <v>0.36249999999999999</v>
      </c>
      <c r="T22" s="44">
        <f ca="1">OFFSET('De zon'!$A$3,DAY($B22),(2*MONTH($B22)))</f>
        <v>0.7055555555555556</v>
      </c>
      <c r="U22" s="10">
        <f t="shared" si="0"/>
        <v>43484</v>
      </c>
      <c r="V22" s="10">
        <f t="shared" si="1"/>
        <v>43485</v>
      </c>
      <c r="W22" s="76" t="str">
        <f t="shared" si="32"/>
        <v>Grijs</v>
      </c>
      <c r="X22" s="76" t="str">
        <f t="shared" si="33"/>
        <v>Grijs</v>
      </c>
      <c r="Y22" s="76" t="e">
        <f t="shared" ref="Y22" si="165">Z22</f>
        <v>#N/A</v>
      </c>
      <c r="Z22" s="76" t="e">
        <f t="shared" si="3"/>
        <v>#N/A</v>
      </c>
      <c r="AA22" s="76" t="str">
        <f t="shared" ref="AA22" si="166">AB22</f>
        <v>Paars</v>
      </c>
      <c r="AB22" s="76" t="str">
        <f t="shared" si="5"/>
        <v>Paars</v>
      </c>
      <c r="AC22" s="76" t="e">
        <f t="shared" ref="AC22" si="167">AD22</f>
        <v>#N/A</v>
      </c>
      <c r="AD22" s="76" t="e">
        <f t="shared" si="7"/>
        <v>#N/A</v>
      </c>
      <c r="AE22" s="76" t="e">
        <f t="shared" ref="AE22" si="168">AF22</f>
        <v>#N/A</v>
      </c>
      <c r="AF22" s="76" t="e">
        <f t="shared" si="9"/>
        <v>#N/A</v>
      </c>
      <c r="AG22" s="76" t="str">
        <f t="shared" ref="AG22" si="169">AH22</f>
        <v>Blauw</v>
      </c>
      <c r="AH22" s="76" t="str">
        <f t="shared" si="11"/>
        <v>Blauw</v>
      </c>
      <c r="AI22" s="76" t="str">
        <f t="shared" ref="AI22" si="170">AJ22</f>
        <v>Geel</v>
      </c>
      <c r="AJ22" s="76" t="str">
        <f t="shared" si="13"/>
        <v>Geel</v>
      </c>
      <c r="AK22" s="76" t="str">
        <f t="shared" ref="AK22" si="171">AL22</f>
        <v>Blauw</v>
      </c>
      <c r="AL22" s="76" t="str">
        <f t="shared" si="15"/>
        <v>Blauw</v>
      </c>
    </row>
    <row r="23" spans="1:38" x14ac:dyDescent="0.3">
      <c r="A23" s="53">
        <f t="shared" si="16"/>
        <v>4</v>
      </c>
      <c r="B23" s="54">
        <f t="shared" si="164"/>
        <v>43486</v>
      </c>
      <c r="C23" s="99">
        <f t="shared" si="17"/>
        <v>0</v>
      </c>
      <c r="D23" s="100" t="str">
        <f t="shared" si="56"/>
        <v>Herstel</v>
      </c>
      <c r="E23" s="99">
        <f t="shared" si="18"/>
        <v>0</v>
      </c>
      <c r="F23" s="100">
        <f t="shared" si="19"/>
        <v>0</v>
      </c>
      <c r="G23" s="99">
        <f t="shared" si="20"/>
        <v>0.75</v>
      </c>
      <c r="H23" s="100" t="str">
        <f t="shared" si="21"/>
        <v>Ergometer</v>
      </c>
      <c r="I23" s="99">
        <f t="shared" si="22"/>
        <v>0</v>
      </c>
      <c r="J23" s="100">
        <f t="shared" si="23"/>
        <v>0</v>
      </c>
      <c r="K23" s="99" t="str">
        <f t="shared" si="24"/>
        <v xml:space="preserve"> </v>
      </c>
      <c r="L23" s="100" t="str">
        <f t="shared" si="25"/>
        <v xml:space="preserve"> </v>
      </c>
      <c r="M23" s="99">
        <f t="shared" si="26"/>
        <v>0.4375</v>
      </c>
      <c r="N23" s="100" t="str">
        <f t="shared" si="27"/>
        <v>Skiffen</v>
      </c>
      <c r="O23" s="99">
        <f t="shared" si="28"/>
        <v>0.41666666666666669</v>
      </c>
      <c r="P23" s="100" t="str">
        <f t="shared" si="29"/>
        <v>Outdoor</v>
      </c>
      <c r="Q23" s="99">
        <f t="shared" si="30"/>
        <v>0.5</v>
      </c>
      <c r="R23" s="100" t="str">
        <f t="shared" si="31"/>
        <v>Ploeg</v>
      </c>
      <c r="S23" s="44">
        <f ca="1">OFFSET('De zon'!$A$3,DAY($B23),(2*MONTH($B23))-1)</f>
        <v>0.3576388888888889</v>
      </c>
      <c r="T23" s="44">
        <f ca="1">OFFSET('De zon'!$A$3,DAY($B23),(2*MONTH($B23)))</f>
        <v>0.71388888888888891</v>
      </c>
      <c r="U23" s="10">
        <f t="shared" si="0"/>
        <v>43491</v>
      </c>
      <c r="V23" s="10">
        <f t="shared" si="1"/>
        <v>43492</v>
      </c>
      <c r="W23" s="76" t="str">
        <f t="shared" si="32"/>
        <v>Grijs</v>
      </c>
      <c r="X23" s="76" t="str">
        <f t="shared" si="33"/>
        <v>Grijs</v>
      </c>
      <c r="Y23" s="76" t="e">
        <f t="shared" ref="Y23" si="172">Z23</f>
        <v>#N/A</v>
      </c>
      <c r="Z23" s="76" t="e">
        <f t="shared" si="3"/>
        <v>#N/A</v>
      </c>
      <c r="AA23" s="76" t="str">
        <f t="shared" ref="AA23" si="173">AB23</f>
        <v>Paars</v>
      </c>
      <c r="AB23" s="76" t="str">
        <f t="shared" si="5"/>
        <v>Paars</v>
      </c>
      <c r="AC23" s="76" t="e">
        <f t="shared" ref="AC23" si="174">AD23</f>
        <v>#N/A</v>
      </c>
      <c r="AD23" s="76" t="e">
        <f t="shared" si="7"/>
        <v>#N/A</v>
      </c>
      <c r="AE23" s="76" t="e">
        <f t="shared" ref="AE23" si="175">AF23</f>
        <v>#N/A</v>
      </c>
      <c r="AF23" s="76" t="e">
        <f t="shared" si="9"/>
        <v>#N/A</v>
      </c>
      <c r="AG23" s="76" t="str">
        <f t="shared" ref="AG23" si="176">AH23</f>
        <v>Blauw</v>
      </c>
      <c r="AH23" s="76" t="str">
        <f t="shared" si="11"/>
        <v>Blauw</v>
      </c>
      <c r="AI23" s="76" t="str">
        <f t="shared" ref="AI23" si="177">AJ23</f>
        <v>Geel</v>
      </c>
      <c r="AJ23" s="76" t="str">
        <f t="shared" si="13"/>
        <v>Geel</v>
      </c>
      <c r="AK23" s="76" t="str">
        <f t="shared" ref="AK23" si="178">AL23</f>
        <v>Blauw</v>
      </c>
      <c r="AL23" s="76" t="str">
        <f t="shared" si="15"/>
        <v>Blauw</v>
      </c>
    </row>
    <row r="24" spans="1:38" x14ac:dyDescent="0.3">
      <c r="A24" s="53">
        <f t="shared" si="16"/>
        <v>5</v>
      </c>
      <c r="B24" s="54">
        <f t="shared" si="164"/>
        <v>43493</v>
      </c>
      <c r="C24" s="99">
        <f t="shared" si="17"/>
        <v>0</v>
      </c>
      <c r="D24" s="100" t="str">
        <f t="shared" si="56"/>
        <v>Herstel</v>
      </c>
      <c r="E24" s="99">
        <f t="shared" si="18"/>
        <v>0</v>
      </c>
      <c r="F24" s="100">
        <f t="shared" si="19"/>
        <v>0</v>
      </c>
      <c r="G24" s="99">
        <f t="shared" si="20"/>
        <v>0.75</v>
      </c>
      <c r="H24" s="100" t="str">
        <f t="shared" si="21"/>
        <v>Ergometer</v>
      </c>
      <c r="I24" s="99">
        <f t="shared" si="22"/>
        <v>0</v>
      </c>
      <c r="J24" s="100">
        <f t="shared" si="23"/>
        <v>0</v>
      </c>
      <c r="K24" s="99" t="str">
        <f t="shared" si="24"/>
        <v xml:space="preserve"> </v>
      </c>
      <c r="L24" s="100" t="str">
        <f t="shared" si="25"/>
        <v xml:space="preserve"> </v>
      </c>
      <c r="M24" s="99">
        <f t="shared" si="26"/>
        <v>0.4375</v>
      </c>
      <c r="N24" s="100" t="str">
        <f t="shared" si="27"/>
        <v>Skiffen</v>
      </c>
      <c r="O24" s="99">
        <f t="shared" si="28"/>
        <v>0.41666666666666669</v>
      </c>
      <c r="P24" s="100" t="str">
        <f t="shared" si="29"/>
        <v>Outdoor</v>
      </c>
      <c r="Q24" s="99">
        <f t="shared" si="30"/>
        <v>0.5</v>
      </c>
      <c r="R24" s="100" t="str">
        <f t="shared" si="31"/>
        <v>Ploeg</v>
      </c>
      <c r="S24" s="44">
        <f ca="1">OFFSET('De zon'!$A$3,DAY($B24),(2*MONTH($B24))-1)</f>
        <v>0.35138888888888892</v>
      </c>
      <c r="T24" s="44">
        <f ca="1">OFFSET('De zon'!$A$3,DAY($B24),(2*MONTH($B24)))</f>
        <v>0.72222222222222221</v>
      </c>
      <c r="U24" s="10">
        <f t="shared" si="0"/>
        <v>43498</v>
      </c>
      <c r="V24" s="10">
        <f t="shared" si="1"/>
        <v>43499</v>
      </c>
      <c r="W24" s="76" t="str">
        <f t="shared" si="32"/>
        <v>Grijs</v>
      </c>
      <c r="X24" s="76" t="str">
        <f t="shared" si="33"/>
        <v>Grijs</v>
      </c>
      <c r="Y24" s="76" t="e">
        <f t="shared" ref="Y24" si="179">Z24</f>
        <v>#N/A</v>
      </c>
      <c r="Z24" s="76" t="e">
        <f t="shared" si="3"/>
        <v>#N/A</v>
      </c>
      <c r="AA24" s="76" t="str">
        <f t="shared" ref="AA24" si="180">AB24</f>
        <v>Paars</v>
      </c>
      <c r="AB24" s="76" t="str">
        <f t="shared" si="5"/>
        <v>Paars</v>
      </c>
      <c r="AC24" s="76" t="e">
        <f t="shared" ref="AC24" si="181">AD24</f>
        <v>#N/A</v>
      </c>
      <c r="AD24" s="76" t="e">
        <f t="shared" si="7"/>
        <v>#N/A</v>
      </c>
      <c r="AE24" s="76" t="e">
        <f t="shared" ref="AE24" si="182">AF24</f>
        <v>#N/A</v>
      </c>
      <c r="AF24" s="76" t="e">
        <f t="shared" si="9"/>
        <v>#N/A</v>
      </c>
      <c r="AG24" s="76" t="str">
        <f t="shared" ref="AG24" si="183">AH24</f>
        <v>Blauw</v>
      </c>
      <c r="AH24" s="76" t="str">
        <f t="shared" si="11"/>
        <v>Blauw</v>
      </c>
      <c r="AI24" s="76" t="str">
        <f t="shared" ref="AI24" si="184">AJ24</f>
        <v>Geel</v>
      </c>
      <c r="AJ24" s="76" t="str">
        <f t="shared" si="13"/>
        <v>Geel</v>
      </c>
      <c r="AK24" s="76" t="str">
        <f t="shared" ref="AK24" si="185">AL24</f>
        <v>Blauw</v>
      </c>
      <c r="AL24" s="76" t="str">
        <f t="shared" si="15"/>
        <v>Blauw</v>
      </c>
    </row>
    <row r="25" spans="1:38" x14ac:dyDescent="0.3">
      <c r="A25" s="53">
        <f t="shared" si="16"/>
        <v>6</v>
      </c>
      <c r="B25" s="54">
        <f t="shared" si="164"/>
        <v>43500</v>
      </c>
      <c r="C25" s="99">
        <f t="shared" si="17"/>
        <v>0</v>
      </c>
      <c r="D25" s="100" t="str">
        <f t="shared" si="56"/>
        <v>Herstel</v>
      </c>
      <c r="E25" s="99">
        <f t="shared" si="18"/>
        <v>0</v>
      </c>
      <c r="F25" s="100">
        <f t="shared" si="19"/>
        <v>0</v>
      </c>
      <c r="G25" s="99">
        <f t="shared" si="20"/>
        <v>0.75</v>
      </c>
      <c r="H25" s="100" t="str">
        <f t="shared" si="21"/>
        <v>Ergometer</v>
      </c>
      <c r="I25" s="99">
        <f t="shared" si="22"/>
        <v>0</v>
      </c>
      <c r="J25" s="100">
        <f t="shared" si="23"/>
        <v>0</v>
      </c>
      <c r="K25" s="99" t="str">
        <f t="shared" si="24"/>
        <v xml:space="preserve"> </v>
      </c>
      <c r="L25" s="100" t="str">
        <f t="shared" si="25"/>
        <v xml:space="preserve"> </v>
      </c>
      <c r="M25" s="99">
        <f t="shared" si="26"/>
        <v>0.4375</v>
      </c>
      <c r="N25" s="100" t="str">
        <f t="shared" si="27"/>
        <v>Skiffen</v>
      </c>
      <c r="O25" s="99">
        <f t="shared" si="28"/>
        <v>0.41666666666666669</v>
      </c>
      <c r="P25" s="100" t="str">
        <f t="shared" si="29"/>
        <v>Outdoor</v>
      </c>
      <c r="Q25" s="99">
        <f t="shared" si="30"/>
        <v>0.5</v>
      </c>
      <c r="R25" s="100" t="str">
        <f t="shared" si="31"/>
        <v>Ploeg</v>
      </c>
      <c r="S25" s="44">
        <f ca="1">OFFSET('De zon'!$A$3,DAY($B25),(2*MONTH($B25))-1)</f>
        <v>0.34375</v>
      </c>
      <c r="T25" s="44">
        <f ca="1">OFFSET('De zon'!$A$3,DAY($B25),(2*MONTH($B25)))</f>
        <v>0.73125000000000007</v>
      </c>
      <c r="U25" s="10">
        <f t="shared" si="0"/>
        <v>43505</v>
      </c>
      <c r="V25" s="10">
        <f t="shared" si="1"/>
        <v>43506</v>
      </c>
      <c r="W25" s="76" t="str">
        <f t="shared" si="32"/>
        <v>Grijs</v>
      </c>
      <c r="X25" s="76" t="str">
        <f t="shared" si="33"/>
        <v>Grijs</v>
      </c>
      <c r="Y25" s="76" t="e">
        <f t="shared" ref="Y25" si="186">Z25</f>
        <v>#N/A</v>
      </c>
      <c r="Z25" s="76" t="e">
        <f t="shared" si="3"/>
        <v>#N/A</v>
      </c>
      <c r="AA25" s="76" t="str">
        <f t="shared" ref="AA25" si="187">AB25</f>
        <v>Paars</v>
      </c>
      <c r="AB25" s="76" t="str">
        <f t="shared" si="5"/>
        <v>Paars</v>
      </c>
      <c r="AC25" s="76" t="e">
        <f t="shared" ref="AC25" si="188">AD25</f>
        <v>#N/A</v>
      </c>
      <c r="AD25" s="76" t="e">
        <f t="shared" si="7"/>
        <v>#N/A</v>
      </c>
      <c r="AE25" s="76" t="e">
        <f t="shared" ref="AE25" si="189">AF25</f>
        <v>#N/A</v>
      </c>
      <c r="AF25" s="76" t="e">
        <f t="shared" si="9"/>
        <v>#N/A</v>
      </c>
      <c r="AG25" s="76" t="str">
        <f t="shared" ref="AG25" si="190">AH25</f>
        <v>Blauw</v>
      </c>
      <c r="AH25" s="76" t="str">
        <f t="shared" si="11"/>
        <v>Blauw</v>
      </c>
      <c r="AI25" s="76" t="str">
        <f t="shared" ref="AI25" si="191">AJ25</f>
        <v>Geel</v>
      </c>
      <c r="AJ25" s="76" t="str">
        <f t="shared" si="13"/>
        <v>Geel</v>
      </c>
      <c r="AK25" s="76" t="str">
        <f t="shared" ref="AK25" si="192">AL25</f>
        <v>Blauw</v>
      </c>
      <c r="AL25" s="76" t="str">
        <f t="shared" si="15"/>
        <v>Blauw</v>
      </c>
    </row>
    <row r="26" spans="1:38" x14ac:dyDescent="0.3">
      <c r="A26" s="53">
        <f t="shared" si="16"/>
        <v>7</v>
      </c>
      <c r="B26" s="54">
        <f t="shared" si="164"/>
        <v>43507</v>
      </c>
      <c r="C26" s="99">
        <f t="shared" si="17"/>
        <v>0</v>
      </c>
      <c r="D26" s="100" t="str">
        <f t="shared" si="56"/>
        <v>Herstel</v>
      </c>
      <c r="E26" s="99">
        <f t="shared" si="18"/>
        <v>0</v>
      </c>
      <c r="F26" s="100">
        <f t="shared" si="19"/>
        <v>0</v>
      </c>
      <c r="G26" s="99">
        <f t="shared" si="20"/>
        <v>0.75</v>
      </c>
      <c r="H26" s="100" t="str">
        <f t="shared" si="21"/>
        <v>Ergometer</v>
      </c>
      <c r="I26" s="99">
        <f t="shared" si="22"/>
        <v>0</v>
      </c>
      <c r="J26" s="100">
        <f t="shared" si="23"/>
        <v>0</v>
      </c>
      <c r="K26" s="99" t="str">
        <f t="shared" si="24"/>
        <v xml:space="preserve"> </v>
      </c>
      <c r="L26" s="100" t="str">
        <f t="shared" si="25"/>
        <v xml:space="preserve"> </v>
      </c>
      <c r="M26" s="99">
        <f t="shared" si="26"/>
        <v>0.4375</v>
      </c>
      <c r="N26" s="100" t="str">
        <f t="shared" si="27"/>
        <v>Skiffen</v>
      </c>
      <c r="O26" s="99">
        <f t="shared" si="28"/>
        <v>0.41666666666666669</v>
      </c>
      <c r="P26" s="100" t="str">
        <f t="shared" si="29"/>
        <v>Outdoor</v>
      </c>
      <c r="Q26" s="99">
        <f t="shared" si="30"/>
        <v>0.5</v>
      </c>
      <c r="R26" s="100" t="str">
        <f t="shared" si="31"/>
        <v>Ploeg</v>
      </c>
      <c r="S26" s="44">
        <f ca="1">OFFSET('De zon'!$A$3,DAY($B26),(2*MONTH($B26))-1)</f>
        <v>0.3347222222222222</v>
      </c>
      <c r="T26" s="44">
        <f ca="1">OFFSET('De zon'!$A$3,DAY($B26),(2*MONTH($B26)))</f>
        <v>0.7402777777777777</v>
      </c>
      <c r="U26" s="10">
        <f t="shared" si="0"/>
        <v>43512</v>
      </c>
      <c r="V26" s="10">
        <f t="shared" si="1"/>
        <v>43513</v>
      </c>
      <c r="W26" s="76" t="str">
        <f t="shared" si="32"/>
        <v>Grijs</v>
      </c>
      <c r="X26" s="76" t="str">
        <f t="shared" si="33"/>
        <v>Grijs</v>
      </c>
      <c r="Y26" s="76" t="e">
        <f t="shared" ref="Y26" si="193">Z26</f>
        <v>#N/A</v>
      </c>
      <c r="Z26" s="76" t="e">
        <f t="shared" si="3"/>
        <v>#N/A</v>
      </c>
      <c r="AA26" s="76" t="str">
        <f t="shared" ref="AA26" si="194">AB26</f>
        <v>Paars</v>
      </c>
      <c r="AB26" s="76" t="str">
        <f t="shared" si="5"/>
        <v>Paars</v>
      </c>
      <c r="AC26" s="76" t="e">
        <f t="shared" ref="AC26" si="195">AD26</f>
        <v>#N/A</v>
      </c>
      <c r="AD26" s="76" t="e">
        <f t="shared" si="7"/>
        <v>#N/A</v>
      </c>
      <c r="AE26" s="76" t="e">
        <f t="shared" ref="AE26" si="196">AF26</f>
        <v>#N/A</v>
      </c>
      <c r="AF26" s="76" t="e">
        <f t="shared" si="9"/>
        <v>#N/A</v>
      </c>
      <c r="AG26" s="76" t="str">
        <f t="shared" ref="AG26" si="197">AH26</f>
        <v>Blauw</v>
      </c>
      <c r="AH26" s="76" t="str">
        <f t="shared" si="11"/>
        <v>Blauw</v>
      </c>
      <c r="AI26" s="76" t="str">
        <f t="shared" ref="AI26" si="198">AJ26</f>
        <v>Geel</v>
      </c>
      <c r="AJ26" s="76" t="str">
        <f t="shared" si="13"/>
        <v>Geel</v>
      </c>
      <c r="AK26" s="76" t="str">
        <f t="shared" ref="AK26" si="199">AL26</f>
        <v>Blauw</v>
      </c>
      <c r="AL26" s="76" t="str">
        <f t="shared" si="15"/>
        <v>Blauw</v>
      </c>
    </row>
    <row r="27" spans="1:38" x14ac:dyDescent="0.3">
      <c r="A27" s="53">
        <f t="shared" si="16"/>
        <v>8</v>
      </c>
      <c r="B27" s="54">
        <f t="shared" si="164"/>
        <v>43514</v>
      </c>
      <c r="C27" s="99">
        <f t="shared" si="17"/>
        <v>0</v>
      </c>
      <c r="D27" s="100" t="str">
        <f t="shared" si="56"/>
        <v>Herstel</v>
      </c>
      <c r="E27" s="99">
        <f t="shared" si="18"/>
        <v>0</v>
      </c>
      <c r="F27" s="100">
        <f t="shared" si="19"/>
        <v>0</v>
      </c>
      <c r="G27" s="99">
        <f t="shared" si="20"/>
        <v>0.75</v>
      </c>
      <c r="H27" s="100" t="str">
        <f t="shared" si="21"/>
        <v>Ergometer</v>
      </c>
      <c r="I27" s="99">
        <f t="shared" si="22"/>
        <v>0</v>
      </c>
      <c r="J27" s="100">
        <f t="shared" si="23"/>
        <v>0</v>
      </c>
      <c r="K27" s="99" t="str">
        <f t="shared" si="24"/>
        <v xml:space="preserve"> </v>
      </c>
      <c r="L27" s="100" t="str">
        <f t="shared" si="25"/>
        <v xml:space="preserve"> </v>
      </c>
      <c r="M27" s="99">
        <f t="shared" si="26"/>
        <v>0.4375</v>
      </c>
      <c r="N27" s="100" t="str">
        <f t="shared" si="27"/>
        <v>Skiffen</v>
      </c>
      <c r="O27" s="99">
        <f t="shared" si="28"/>
        <v>0.41666666666666669</v>
      </c>
      <c r="P27" s="100" t="str">
        <f t="shared" si="29"/>
        <v>Outdoor</v>
      </c>
      <c r="Q27" s="99">
        <f t="shared" si="30"/>
        <v>0.5</v>
      </c>
      <c r="R27" s="100" t="str">
        <f t="shared" si="31"/>
        <v>Ploeg</v>
      </c>
      <c r="S27" s="44">
        <f ca="1">OFFSET('De zon'!$A$3,DAY($B27),(2*MONTH($B27))-1)</f>
        <v>0.32569444444444445</v>
      </c>
      <c r="T27" s="44">
        <f ca="1">OFFSET('De zon'!$A$3,DAY($B27),(2*MONTH($B27)))</f>
        <v>0.74930555555555556</v>
      </c>
      <c r="U27" s="10">
        <f t="shared" si="0"/>
        <v>43519</v>
      </c>
      <c r="V27" s="10">
        <f t="shared" si="1"/>
        <v>43520</v>
      </c>
      <c r="W27" s="76" t="str">
        <f t="shared" si="32"/>
        <v>Grijs</v>
      </c>
      <c r="X27" s="76" t="str">
        <f t="shared" si="33"/>
        <v>Grijs</v>
      </c>
      <c r="Y27" s="76" t="e">
        <f t="shared" ref="Y27" si="200">Z27</f>
        <v>#N/A</v>
      </c>
      <c r="Z27" s="76" t="e">
        <f t="shared" si="3"/>
        <v>#N/A</v>
      </c>
      <c r="AA27" s="76" t="str">
        <f t="shared" ref="AA27" si="201">AB27</f>
        <v>Paars</v>
      </c>
      <c r="AB27" s="76" t="str">
        <f t="shared" si="5"/>
        <v>Paars</v>
      </c>
      <c r="AC27" s="76" t="e">
        <f t="shared" ref="AC27" si="202">AD27</f>
        <v>#N/A</v>
      </c>
      <c r="AD27" s="76" t="e">
        <f t="shared" si="7"/>
        <v>#N/A</v>
      </c>
      <c r="AE27" s="76" t="e">
        <f t="shared" ref="AE27" si="203">AF27</f>
        <v>#N/A</v>
      </c>
      <c r="AF27" s="76" t="e">
        <f t="shared" si="9"/>
        <v>#N/A</v>
      </c>
      <c r="AG27" s="76" t="str">
        <f t="shared" ref="AG27" si="204">AH27</f>
        <v>Blauw</v>
      </c>
      <c r="AH27" s="76" t="str">
        <f t="shared" si="11"/>
        <v>Blauw</v>
      </c>
      <c r="AI27" s="76" t="str">
        <f t="shared" ref="AI27" si="205">AJ27</f>
        <v>Geel</v>
      </c>
      <c r="AJ27" s="76" t="str">
        <f t="shared" si="13"/>
        <v>Geel</v>
      </c>
      <c r="AK27" s="76" t="str">
        <f t="shared" ref="AK27" si="206">AL27</f>
        <v>Blauw</v>
      </c>
      <c r="AL27" s="76" t="str">
        <f t="shared" si="15"/>
        <v>Blauw</v>
      </c>
    </row>
    <row r="28" spans="1:38" x14ac:dyDescent="0.3">
      <c r="A28" s="53">
        <f t="shared" si="16"/>
        <v>9</v>
      </c>
      <c r="B28" s="54">
        <f t="shared" si="164"/>
        <v>43521</v>
      </c>
      <c r="C28" s="99">
        <f t="shared" si="17"/>
        <v>0</v>
      </c>
      <c r="D28" s="100" t="str">
        <f t="shared" si="56"/>
        <v>Herstel</v>
      </c>
      <c r="E28" s="99">
        <f t="shared" si="18"/>
        <v>0</v>
      </c>
      <c r="F28" s="100">
        <f t="shared" si="19"/>
        <v>0</v>
      </c>
      <c r="G28" s="99">
        <f t="shared" si="20"/>
        <v>0.75</v>
      </c>
      <c r="H28" s="100" t="str">
        <f t="shared" si="21"/>
        <v>Ergometer</v>
      </c>
      <c r="I28" s="99">
        <f t="shared" si="22"/>
        <v>0</v>
      </c>
      <c r="J28" s="100">
        <f t="shared" si="23"/>
        <v>0</v>
      </c>
      <c r="K28" s="99" t="str">
        <f t="shared" si="24"/>
        <v xml:space="preserve"> </v>
      </c>
      <c r="L28" s="100" t="str">
        <f t="shared" si="25"/>
        <v xml:space="preserve"> </v>
      </c>
      <c r="M28" s="99">
        <f t="shared" si="26"/>
        <v>0.4375</v>
      </c>
      <c r="N28" s="100" t="str">
        <f t="shared" si="27"/>
        <v>Skiffen</v>
      </c>
      <c r="O28" s="99">
        <f t="shared" si="28"/>
        <v>0.41666666666666669</v>
      </c>
      <c r="P28" s="100" t="str">
        <f t="shared" si="29"/>
        <v>Outdoor</v>
      </c>
      <c r="Q28" s="99">
        <f t="shared" si="30"/>
        <v>0.5</v>
      </c>
      <c r="R28" s="100" t="str">
        <f t="shared" si="31"/>
        <v>Ploeg</v>
      </c>
      <c r="S28" s="44">
        <f ca="1">OFFSET('De zon'!$A$3,DAY($B28),(2*MONTH($B28))-1)</f>
        <v>0.31527777777777777</v>
      </c>
      <c r="T28" s="44">
        <f ca="1">OFFSET('De zon'!$A$3,DAY($B28),(2*MONTH($B28)))</f>
        <v>0.7583333333333333</v>
      </c>
      <c r="U28" s="10">
        <f t="shared" si="0"/>
        <v>43526</v>
      </c>
      <c r="V28" s="10">
        <f t="shared" si="1"/>
        <v>43527</v>
      </c>
      <c r="W28" s="76" t="str">
        <f t="shared" si="32"/>
        <v>Grijs</v>
      </c>
      <c r="X28" s="76" t="str">
        <f t="shared" si="33"/>
        <v>Grijs</v>
      </c>
      <c r="Y28" s="76" t="e">
        <f t="shared" ref="Y28" si="207">Z28</f>
        <v>#N/A</v>
      </c>
      <c r="Z28" s="76" t="e">
        <f t="shared" si="3"/>
        <v>#N/A</v>
      </c>
      <c r="AA28" s="76" t="str">
        <f t="shared" ref="AA28" si="208">AB28</f>
        <v>Paars</v>
      </c>
      <c r="AB28" s="76" t="str">
        <f t="shared" si="5"/>
        <v>Paars</v>
      </c>
      <c r="AC28" s="76" t="e">
        <f t="shared" ref="AC28" si="209">AD28</f>
        <v>#N/A</v>
      </c>
      <c r="AD28" s="76" t="e">
        <f t="shared" si="7"/>
        <v>#N/A</v>
      </c>
      <c r="AE28" s="76" t="e">
        <f t="shared" ref="AE28" si="210">AF28</f>
        <v>#N/A</v>
      </c>
      <c r="AF28" s="76" t="e">
        <f t="shared" si="9"/>
        <v>#N/A</v>
      </c>
      <c r="AG28" s="76" t="str">
        <f t="shared" ref="AG28" si="211">AH28</f>
        <v>Blauw</v>
      </c>
      <c r="AH28" s="76" t="str">
        <f t="shared" si="11"/>
        <v>Blauw</v>
      </c>
      <c r="AI28" s="76" t="str">
        <f t="shared" ref="AI28" si="212">AJ28</f>
        <v>Geel</v>
      </c>
      <c r="AJ28" s="76" t="str">
        <f t="shared" si="13"/>
        <v>Geel</v>
      </c>
      <c r="AK28" s="76" t="str">
        <f t="shared" ref="AK28" si="213">AL28</f>
        <v>Blauw</v>
      </c>
      <c r="AL28" s="76" t="str">
        <f t="shared" si="15"/>
        <v>Blauw</v>
      </c>
    </row>
    <row r="29" spans="1:38" x14ac:dyDescent="0.3">
      <c r="A29" s="53">
        <f t="shared" si="16"/>
        <v>10</v>
      </c>
      <c r="B29" s="54">
        <f t="shared" si="164"/>
        <v>43528</v>
      </c>
      <c r="C29" s="99">
        <f t="shared" si="17"/>
        <v>0</v>
      </c>
      <c r="D29" s="100" t="str">
        <f t="shared" si="56"/>
        <v>Herstel</v>
      </c>
      <c r="E29" s="99">
        <f t="shared" si="18"/>
        <v>0</v>
      </c>
      <c r="F29" s="100">
        <f t="shared" si="19"/>
        <v>0</v>
      </c>
      <c r="G29" s="99">
        <f t="shared" si="20"/>
        <v>0.75</v>
      </c>
      <c r="H29" s="100" t="str">
        <f t="shared" si="21"/>
        <v>Ergometer</v>
      </c>
      <c r="I29" s="99">
        <f t="shared" si="22"/>
        <v>0</v>
      </c>
      <c r="J29" s="100">
        <f t="shared" si="23"/>
        <v>0</v>
      </c>
      <c r="K29" s="99" t="str">
        <f t="shared" si="24"/>
        <v xml:space="preserve"> </v>
      </c>
      <c r="L29" s="100" t="str">
        <f t="shared" si="25"/>
        <v xml:space="preserve"> </v>
      </c>
      <c r="M29" s="99">
        <f t="shared" si="26"/>
        <v>0.4375</v>
      </c>
      <c r="N29" s="100" t="str">
        <f t="shared" si="27"/>
        <v>Skiffen</v>
      </c>
      <c r="O29" s="99">
        <f t="shared" si="28"/>
        <v>0.41666666666666669</v>
      </c>
      <c r="P29" s="100" t="str">
        <f t="shared" si="29"/>
        <v>Outdoor</v>
      </c>
      <c r="Q29" s="99">
        <f t="shared" si="30"/>
        <v>0.5</v>
      </c>
      <c r="R29" s="100" t="str">
        <f t="shared" si="31"/>
        <v>Ploeg</v>
      </c>
      <c r="S29" s="44">
        <f ca="1">OFFSET('De zon'!$A$3,DAY($B29),(2*MONTH($B29))-1)</f>
        <v>0.30486111111111108</v>
      </c>
      <c r="T29" s="44">
        <f ca="1">OFFSET('De zon'!$A$3,DAY($B29),(2*MONTH($B29)))</f>
        <v>0.76666666666666661</v>
      </c>
      <c r="U29" s="10">
        <f t="shared" si="0"/>
        <v>43533</v>
      </c>
      <c r="V29" s="10">
        <f t="shared" si="1"/>
        <v>43534</v>
      </c>
      <c r="W29" s="76" t="str">
        <f t="shared" si="32"/>
        <v>Grijs</v>
      </c>
      <c r="X29" s="76" t="str">
        <f t="shared" si="33"/>
        <v>Grijs</v>
      </c>
      <c r="Y29" s="76" t="e">
        <f t="shared" ref="Y29" si="214">Z29</f>
        <v>#N/A</v>
      </c>
      <c r="Z29" s="76" t="e">
        <f t="shared" si="3"/>
        <v>#N/A</v>
      </c>
      <c r="AA29" s="76" t="str">
        <f t="shared" ref="AA29" si="215">AB29</f>
        <v>Paars</v>
      </c>
      <c r="AB29" s="76" t="str">
        <f t="shared" si="5"/>
        <v>Paars</v>
      </c>
      <c r="AC29" s="76" t="e">
        <f t="shared" ref="AC29" si="216">AD29</f>
        <v>#N/A</v>
      </c>
      <c r="AD29" s="76" t="e">
        <f t="shared" si="7"/>
        <v>#N/A</v>
      </c>
      <c r="AE29" s="76" t="e">
        <f t="shared" ref="AE29" si="217">AF29</f>
        <v>#N/A</v>
      </c>
      <c r="AF29" s="76" t="e">
        <f t="shared" si="9"/>
        <v>#N/A</v>
      </c>
      <c r="AG29" s="76" t="str">
        <f t="shared" ref="AG29" si="218">AH29</f>
        <v>Blauw</v>
      </c>
      <c r="AH29" s="76" t="str">
        <f t="shared" si="11"/>
        <v>Blauw</v>
      </c>
      <c r="AI29" s="76" t="str">
        <f t="shared" ref="AI29" si="219">AJ29</f>
        <v>Geel</v>
      </c>
      <c r="AJ29" s="76" t="str">
        <f t="shared" si="13"/>
        <v>Geel</v>
      </c>
      <c r="AK29" s="76" t="str">
        <f t="shared" ref="AK29" si="220">AL29</f>
        <v>Blauw</v>
      </c>
      <c r="AL29" s="76" t="str">
        <f t="shared" si="15"/>
        <v>Blauw</v>
      </c>
    </row>
    <row r="30" spans="1:38" x14ac:dyDescent="0.3">
      <c r="A30" s="53">
        <f t="shared" si="16"/>
        <v>11</v>
      </c>
      <c r="B30" s="54">
        <f t="shared" si="164"/>
        <v>43535</v>
      </c>
      <c r="C30" s="99">
        <f t="shared" si="17"/>
        <v>0</v>
      </c>
      <c r="D30" s="100" t="str">
        <f t="shared" si="56"/>
        <v>Herstel</v>
      </c>
      <c r="E30" s="99">
        <f t="shared" si="18"/>
        <v>0</v>
      </c>
      <c r="F30" s="100">
        <f t="shared" si="19"/>
        <v>0</v>
      </c>
      <c r="G30" s="99">
        <f t="shared" si="20"/>
        <v>0.75</v>
      </c>
      <c r="H30" s="100" t="str">
        <f t="shared" si="21"/>
        <v>Ergometer</v>
      </c>
      <c r="I30" s="99">
        <f t="shared" si="22"/>
        <v>0</v>
      </c>
      <c r="J30" s="100">
        <f t="shared" si="23"/>
        <v>0</v>
      </c>
      <c r="K30" s="99" t="str">
        <f t="shared" si="24"/>
        <v xml:space="preserve"> </v>
      </c>
      <c r="L30" s="100" t="str">
        <f t="shared" si="25"/>
        <v xml:space="preserve"> </v>
      </c>
      <c r="M30" s="99">
        <f t="shared" si="26"/>
        <v>0.4375</v>
      </c>
      <c r="N30" s="100" t="str">
        <f t="shared" si="27"/>
        <v>Skiffen</v>
      </c>
      <c r="O30" s="99">
        <f t="shared" si="28"/>
        <v>0.41666666666666669</v>
      </c>
      <c r="P30" s="100" t="str">
        <f t="shared" si="29"/>
        <v>Outdoor</v>
      </c>
      <c r="Q30" s="99">
        <f t="shared" si="30"/>
        <v>0.5</v>
      </c>
      <c r="R30" s="100" t="str">
        <f t="shared" si="31"/>
        <v>Ploeg</v>
      </c>
      <c r="S30" s="44">
        <f ca="1">OFFSET('De zon'!$A$3,DAY($B30),(2*MONTH($B30))-1)</f>
        <v>0.29375000000000001</v>
      </c>
      <c r="T30" s="44">
        <f ca="1">OFFSET('De zon'!$A$3,DAY($B30),(2*MONTH($B30)))</f>
        <v>0.77569444444444446</v>
      </c>
      <c r="U30" s="10">
        <f t="shared" si="0"/>
        <v>43540</v>
      </c>
      <c r="V30" s="10">
        <f t="shared" si="1"/>
        <v>43541</v>
      </c>
      <c r="W30" s="76" t="str">
        <f t="shared" si="32"/>
        <v>Grijs</v>
      </c>
      <c r="X30" s="76" t="str">
        <f t="shared" si="33"/>
        <v>Grijs</v>
      </c>
      <c r="Y30" s="76" t="e">
        <f t="shared" ref="Y30" si="221">Z30</f>
        <v>#N/A</v>
      </c>
      <c r="Z30" s="76" t="e">
        <f t="shared" si="3"/>
        <v>#N/A</v>
      </c>
      <c r="AA30" s="76" t="str">
        <f t="shared" ref="AA30" si="222">AB30</f>
        <v>Paars</v>
      </c>
      <c r="AB30" s="76" t="str">
        <f t="shared" si="5"/>
        <v>Paars</v>
      </c>
      <c r="AC30" s="76" t="e">
        <f t="shared" ref="AC30" si="223">AD30</f>
        <v>#N/A</v>
      </c>
      <c r="AD30" s="76" t="e">
        <f t="shared" si="7"/>
        <v>#N/A</v>
      </c>
      <c r="AE30" s="76" t="e">
        <f t="shared" ref="AE30" si="224">AF30</f>
        <v>#N/A</v>
      </c>
      <c r="AF30" s="76" t="e">
        <f t="shared" si="9"/>
        <v>#N/A</v>
      </c>
      <c r="AG30" s="76" t="str">
        <f t="shared" ref="AG30" si="225">AH30</f>
        <v>Blauw</v>
      </c>
      <c r="AH30" s="76" t="str">
        <f t="shared" si="11"/>
        <v>Blauw</v>
      </c>
      <c r="AI30" s="76" t="str">
        <f t="shared" ref="AI30" si="226">AJ30</f>
        <v>Geel</v>
      </c>
      <c r="AJ30" s="76" t="str">
        <f t="shared" si="13"/>
        <v>Geel</v>
      </c>
      <c r="AK30" s="76" t="str">
        <f t="shared" ref="AK30" si="227">AL30</f>
        <v>Blauw</v>
      </c>
      <c r="AL30" s="76" t="str">
        <f t="shared" si="15"/>
        <v>Blauw</v>
      </c>
    </row>
    <row r="31" spans="1:38" x14ac:dyDescent="0.3">
      <c r="A31" s="53">
        <f t="shared" si="16"/>
        <v>12</v>
      </c>
      <c r="B31" s="54">
        <f>B30+7</f>
        <v>43542</v>
      </c>
      <c r="C31" s="99">
        <f t="shared" si="17"/>
        <v>0</v>
      </c>
      <c r="D31" s="100" t="str">
        <f t="shared" si="56"/>
        <v>Herstel</v>
      </c>
      <c r="E31" s="99">
        <f t="shared" si="18"/>
        <v>0</v>
      </c>
      <c r="F31" s="100">
        <f t="shared" si="19"/>
        <v>0</v>
      </c>
      <c r="G31" s="99">
        <f t="shared" si="20"/>
        <v>0.75</v>
      </c>
      <c r="H31" s="100" t="str">
        <f t="shared" si="21"/>
        <v>Ergometer</v>
      </c>
      <c r="I31" s="99">
        <f t="shared" si="22"/>
        <v>0</v>
      </c>
      <c r="J31" s="100">
        <f t="shared" si="23"/>
        <v>0</v>
      </c>
      <c r="K31" s="99" t="str">
        <f t="shared" si="24"/>
        <v xml:space="preserve"> </v>
      </c>
      <c r="L31" s="100" t="str">
        <f t="shared" si="25"/>
        <v xml:space="preserve"> </v>
      </c>
      <c r="M31" s="99">
        <f t="shared" si="26"/>
        <v>0.4375</v>
      </c>
      <c r="N31" s="100" t="str">
        <f t="shared" si="27"/>
        <v>Skiffen</v>
      </c>
      <c r="O31" s="99">
        <f t="shared" si="28"/>
        <v>0.41666666666666669</v>
      </c>
      <c r="P31" s="100" t="str">
        <f t="shared" si="29"/>
        <v>Outdoor</v>
      </c>
      <c r="Q31" s="99">
        <f t="shared" si="30"/>
        <v>0.5</v>
      </c>
      <c r="R31" s="100" t="str">
        <f t="shared" si="31"/>
        <v>Ploeg</v>
      </c>
      <c r="S31" s="44">
        <f ca="1">OFFSET('De zon'!$A$3,DAY($B31),(2*MONTH($B31))-1)</f>
        <v>0.28263888888888888</v>
      </c>
      <c r="T31" s="44">
        <f ca="1">OFFSET('De zon'!$A$3,DAY($B31),(2*MONTH($B31)))</f>
        <v>0.78402777777777777</v>
      </c>
      <c r="U31" s="10">
        <f t="shared" si="0"/>
        <v>43547</v>
      </c>
      <c r="V31" s="10">
        <f t="shared" si="1"/>
        <v>43548</v>
      </c>
      <c r="W31" s="76" t="str">
        <f t="shared" si="32"/>
        <v>Grijs</v>
      </c>
      <c r="X31" s="76" t="str">
        <f t="shared" si="33"/>
        <v>Grijs</v>
      </c>
      <c r="Y31" s="76" t="e">
        <f t="shared" ref="Y31" si="228">Z31</f>
        <v>#N/A</v>
      </c>
      <c r="Z31" s="76" t="e">
        <f t="shared" si="3"/>
        <v>#N/A</v>
      </c>
      <c r="AA31" s="76" t="str">
        <f t="shared" ref="AA31" si="229">AB31</f>
        <v>Paars</v>
      </c>
      <c r="AB31" s="76" t="str">
        <f t="shared" si="5"/>
        <v>Paars</v>
      </c>
      <c r="AC31" s="76" t="e">
        <f t="shared" ref="AC31" si="230">AD31</f>
        <v>#N/A</v>
      </c>
      <c r="AD31" s="76" t="e">
        <f t="shared" si="7"/>
        <v>#N/A</v>
      </c>
      <c r="AE31" s="76" t="e">
        <f t="shared" ref="AE31" si="231">AF31</f>
        <v>#N/A</v>
      </c>
      <c r="AF31" s="76" t="e">
        <f t="shared" si="9"/>
        <v>#N/A</v>
      </c>
      <c r="AG31" s="76" t="str">
        <f t="shared" ref="AG31" si="232">AH31</f>
        <v>Blauw</v>
      </c>
      <c r="AH31" s="76" t="str">
        <f t="shared" si="11"/>
        <v>Blauw</v>
      </c>
      <c r="AI31" s="76" t="str">
        <f t="shared" ref="AI31" si="233">AJ31</f>
        <v>Geel</v>
      </c>
      <c r="AJ31" s="76" t="str">
        <f t="shared" si="13"/>
        <v>Geel</v>
      </c>
      <c r="AK31" s="76" t="str">
        <f t="shared" ref="AK31" si="234">AL31</f>
        <v>Blauw</v>
      </c>
      <c r="AL31" s="76" t="str">
        <f t="shared" si="15"/>
        <v>Blauw</v>
      </c>
    </row>
    <row r="32" spans="1:38" x14ac:dyDescent="0.3">
      <c r="A32" s="53">
        <f t="shared" si="16"/>
        <v>13</v>
      </c>
      <c r="B32" s="54">
        <f>B31+7</f>
        <v>43549</v>
      </c>
      <c r="C32" s="99">
        <f t="shared" si="17"/>
        <v>0</v>
      </c>
      <c r="D32" s="100" t="str">
        <f t="shared" si="56"/>
        <v>Herstel</v>
      </c>
      <c r="E32" s="99">
        <f t="shared" si="18"/>
        <v>0</v>
      </c>
      <c r="F32" s="100">
        <f t="shared" si="19"/>
        <v>0</v>
      </c>
      <c r="G32" s="99">
        <f t="shared" si="20"/>
        <v>0.75</v>
      </c>
      <c r="H32" s="100" t="str">
        <f t="shared" si="21"/>
        <v>Ergometer</v>
      </c>
      <c r="I32" s="99">
        <f t="shared" si="22"/>
        <v>0</v>
      </c>
      <c r="J32" s="100">
        <f t="shared" si="23"/>
        <v>0</v>
      </c>
      <c r="K32" s="99" t="str">
        <f t="shared" si="24"/>
        <v xml:space="preserve"> </v>
      </c>
      <c r="L32" s="100" t="str">
        <f t="shared" si="25"/>
        <v xml:space="preserve"> </v>
      </c>
      <c r="M32" s="99">
        <v>0.375</v>
      </c>
      <c r="N32" s="100" t="s">
        <v>28</v>
      </c>
      <c r="O32" s="99"/>
      <c r="P32" s="100" t="s">
        <v>12</v>
      </c>
      <c r="Q32" s="99"/>
      <c r="R32" s="100" t="s">
        <v>12</v>
      </c>
      <c r="S32" s="44">
        <f ca="1">OFFSET('De zon'!$A$3,DAY($B32),(2*MONTH($B32))-1)</f>
        <v>0.27152777777777776</v>
      </c>
      <c r="T32" s="44">
        <f ca="1">OFFSET('De zon'!$A$3,DAY($B32),(2*MONTH($B32)))</f>
        <v>0.79236111111111107</v>
      </c>
      <c r="U32" s="10">
        <f t="shared" si="0"/>
        <v>43554</v>
      </c>
      <c r="V32" s="10">
        <f t="shared" si="1"/>
        <v>43555</v>
      </c>
      <c r="W32" s="76" t="str">
        <f t="shared" si="32"/>
        <v>Grijs</v>
      </c>
      <c r="X32" s="76" t="str">
        <f t="shared" si="33"/>
        <v>Grijs</v>
      </c>
      <c r="Y32" s="76" t="e">
        <f t="shared" ref="Y32" si="235">Z32</f>
        <v>#N/A</v>
      </c>
      <c r="Z32" s="76" t="e">
        <f t="shared" si="3"/>
        <v>#N/A</v>
      </c>
      <c r="AA32" s="76" t="str">
        <f t="shared" ref="AA32" si="236">AB32</f>
        <v>Paars</v>
      </c>
      <c r="AB32" s="76" t="str">
        <f t="shared" si="5"/>
        <v>Paars</v>
      </c>
      <c r="AC32" s="76" t="e">
        <f t="shared" ref="AC32" si="237">AD32</f>
        <v>#N/A</v>
      </c>
      <c r="AD32" s="76" t="e">
        <f t="shared" si="7"/>
        <v>#N/A</v>
      </c>
      <c r="AE32" s="76" t="e">
        <f t="shared" ref="AE32" si="238">AF32</f>
        <v>#N/A</v>
      </c>
      <c r="AF32" s="76" t="e">
        <f t="shared" si="9"/>
        <v>#N/A</v>
      </c>
      <c r="AG32" s="76" t="str">
        <f t="shared" ref="AG32" si="239">AH32</f>
        <v>Rood</v>
      </c>
      <c r="AH32" s="76" t="str">
        <f t="shared" si="11"/>
        <v>Rood</v>
      </c>
      <c r="AI32" s="76" t="str">
        <f t="shared" ref="AI32" si="240">AJ32</f>
        <v>Grijs</v>
      </c>
      <c r="AJ32" s="76" t="str">
        <f t="shared" si="13"/>
        <v>Grijs</v>
      </c>
      <c r="AK32" s="76" t="str">
        <f t="shared" ref="AK32" si="241">AL32</f>
        <v>Grijs</v>
      </c>
      <c r="AL32" s="76" t="str">
        <f t="shared" si="15"/>
        <v>Grijs</v>
      </c>
    </row>
    <row r="33" spans="1:38" x14ac:dyDescent="0.3">
      <c r="A33" s="53">
        <f t="shared" si="16"/>
        <v>14</v>
      </c>
      <c r="B33" s="54">
        <f>B32+7</f>
        <v>43556</v>
      </c>
      <c r="C33" s="99">
        <f t="shared" si="17"/>
        <v>0</v>
      </c>
      <c r="D33" s="100" t="str">
        <f t="shared" si="56"/>
        <v>Herstel</v>
      </c>
      <c r="E33" s="99">
        <f t="shared" si="18"/>
        <v>0</v>
      </c>
      <c r="F33" s="100">
        <f t="shared" si="19"/>
        <v>0</v>
      </c>
      <c r="G33" s="99">
        <f t="shared" si="20"/>
        <v>0.75</v>
      </c>
      <c r="H33" s="100" t="s">
        <v>17</v>
      </c>
      <c r="I33" s="99">
        <f t="shared" si="22"/>
        <v>0</v>
      </c>
      <c r="J33" s="100">
        <f t="shared" si="23"/>
        <v>0</v>
      </c>
      <c r="K33" s="99" t="str">
        <f t="shared" si="24"/>
        <v xml:space="preserve"> </v>
      </c>
      <c r="L33" s="100" t="str">
        <f t="shared" si="25"/>
        <v xml:space="preserve"> </v>
      </c>
      <c r="M33" s="99">
        <f>M31</f>
        <v>0.4375</v>
      </c>
      <c r="N33" s="100" t="str">
        <f>N31</f>
        <v>Skiffen</v>
      </c>
      <c r="O33" s="99">
        <f t="shared" ref="O33:R33" si="242">O31</f>
        <v>0.41666666666666669</v>
      </c>
      <c r="P33" s="100" t="str">
        <f t="shared" si="242"/>
        <v>Outdoor</v>
      </c>
      <c r="Q33" s="99">
        <f t="shared" si="242"/>
        <v>0.5</v>
      </c>
      <c r="R33" s="100" t="str">
        <f t="shared" si="242"/>
        <v>Ploeg</v>
      </c>
      <c r="S33" s="44">
        <f ca="1">OFFSET('De zon'!$A$3,DAY($B33),(2*MONTH($B33))-1)</f>
        <v>0.30138888888888887</v>
      </c>
      <c r="T33" s="44">
        <f ca="1">OFFSET('De zon'!$A$3,DAY($B33),(2*MONTH($B33)))</f>
        <v>0.84236111111111101</v>
      </c>
      <c r="U33" s="10">
        <f t="shared" si="0"/>
        <v>43561</v>
      </c>
      <c r="V33" s="10">
        <f t="shared" si="1"/>
        <v>43562</v>
      </c>
      <c r="W33" s="76" t="str">
        <f t="shared" si="32"/>
        <v>Grijs</v>
      </c>
      <c r="X33" s="76" t="str">
        <f t="shared" si="33"/>
        <v>Grijs</v>
      </c>
      <c r="Y33" s="76" t="e">
        <f t="shared" ref="Y33" si="243">Z33</f>
        <v>#N/A</v>
      </c>
      <c r="Z33" s="76" t="e">
        <f t="shared" si="3"/>
        <v>#N/A</v>
      </c>
      <c r="AA33" s="76" t="str">
        <f t="shared" ref="AA33" si="244">AB33</f>
        <v>Blauw</v>
      </c>
      <c r="AB33" s="76" t="str">
        <f t="shared" si="5"/>
        <v>Blauw</v>
      </c>
      <c r="AC33" s="76" t="e">
        <f t="shared" ref="AC33" si="245">AD33</f>
        <v>#N/A</v>
      </c>
      <c r="AD33" s="76" t="e">
        <f t="shared" si="7"/>
        <v>#N/A</v>
      </c>
      <c r="AE33" s="76" t="e">
        <f t="shared" ref="AE33" si="246">AF33</f>
        <v>#N/A</v>
      </c>
      <c r="AF33" s="76" t="e">
        <f t="shared" si="9"/>
        <v>#N/A</v>
      </c>
      <c r="AG33" s="76" t="str">
        <f t="shared" ref="AG33" si="247">AH33</f>
        <v>Blauw</v>
      </c>
      <c r="AH33" s="76" t="str">
        <f t="shared" si="11"/>
        <v>Blauw</v>
      </c>
      <c r="AI33" s="76" t="str">
        <f t="shared" ref="AI33" si="248">AJ33</f>
        <v>Geel</v>
      </c>
      <c r="AJ33" s="76" t="str">
        <f t="shared" si="13"/>
        <v>Geel</v>
      </c>
      <c r="AK33" s="76" t="str">
        <f t="shared" ref="AK33" si="249">AL33</f>
        <v>Blauw</v>
      </c>
      <c r="AL33" s="76" t="str">
        <f t="shared" si="15"/>
        <v>Blauw</v>
      </c>
    </row>
    <row r="34" spans="1:38" x14ac:dyDescent="0.3">
      <c r="A34" s="53">
        <f t="shared" si="16"/>
        <v>15</v>
      </c>
      <c r="B34" s="54">
        <f>B33+7</f>
        <v>43563</v>
      </c>
      <c r="C34" s="99">
        <f t="shared" si="17"/>
        <v>0</v>
      </c>
      <c r="D34" s="100" t="str">
        <f t="shared" si="56"/>
        <v>Herstel</v>
      </c>
      <c r="E34" s="99">
        <f t="shared" si="18"/>
        <v>0</v>
      </c>
      <c r="F34" s="100">
        <f t="shared" si="19"/>
        <v>0</v>
      </c>
      <c r="G34" s="99">
        <f t="shared" si="20"/>
        <v>0.75</v>
      </c>
      <c r="H34" s="100" t="str">
        <f t="shared" si="21"/>
        <v>Roeien</v>
      </c>
      <c r="I34" s="99">
        <f t="shared" si="22"/>
        <v>0</v>
      </c>
      <c r="J34" s="100">
        <f t="shared" si="23"/>
        <v>0</v>
      </c>
      <c r="K34" s="99" t="str">
        <f t="shared" si="24"/>
        <v xml:space="preserve"> </v>
      </c>
      <c r="L34" s="100" t="str">
        <f t="shared" si="25"/>
        <v xml:space="preserve"> </v>
      </c>
      <c r="M34" s="99">
        <f t="shared" si="26"/>
        <v>0.4375</v>
      </c>
      <c r="N34" s="100" t="str">
        <f t="shared" si="27"/>
        <v>Skiffen</v>
      </c>
      <c r="O34" s="99">
        <f t="shared" si="28"/>
        <v>0.41666666666666669</v>
      </c>
      <c r="P34" s="100" t="str">
        <f t="shared" si="29"/>
        <v>Outdoor</v>
      </c>
      <c r="Q34" s="99">
        <f t="shared" si="30"/>
        <v>0.5</v>
      </c>
      <c r="R34" s="100" t="str">
        <f t="shared" si="31"/>
        <v>Ploeg</v>
      </c>
      <c r="S34" s="44">
        <f ca="1">OFFSET('De zon'!$A$3,DAY($B34),(2*MONTH($B34))-1)</f>
        <v>0.29097222222222224</v>
      </c>
      <c r="T34" s="44">
        <f ca="1">OFFSET('De zon'!$A$3,DAY($B34),(2*MONTH($B34)))</f>
        <v>0.85069444444444453</v>
      </c>
      <c r="U34" s="10">
        <f t="shared" si="0"/>
        <v>43568</v>
      </c>
      <c r="V34" s="10">
        <f t="shared" si="1"/>
        <v>43569</v>
      </c>
      <c r="W34" s="76" t="str">
        <f t="shared" si="32"/>
        <v>Grijs</v>
      </c>
      <c r="X34" s="76" t="str">
        <f t="shared" si="33"/>
        <v>Grijs</v>
      </c>
      <c r="Y34" s="76" t="e">
        <f t="shared" ref="Y34" si="250">Z34</f>
        <v>#N/A</v>
      </c>
      <c r="Z34" s="76" t="e">
        <f t="shared" si="3"/>
        <v>#N/A</v>
      </c>
      <c r="AA34" s="76" t="str">
        <f t="shared" ref="AA34" si="251">AB34</f>
        <v>Blauw</v>
      </c>
      <c r="AB34" s="76" t="str">
        <f t="shared" si="5"/>
        <v>Blauw</v>
      </c>
      <c r="AC34" s="76" t="e">
        <f t="shared" ref="AC34" si="252">AD34</f>
        <v>#N/A</v>
      </c>
      <c r="AD34" s="76" t="e">
        <f t="shared" si="7"/>
        <v>#N/A</v>
      </c>
      <c r="AE34" s="76" t="e">
        <f t="shared" ref="AE34" si="253">AF34</f>
        <v>#N/A</v>
      </c>
      <c r="AF34" s="76" t="e">
        <f t="shared" si="9"/>
        <v>#N/A</v>
      </c>
      <c r="AG34" s="76" t="str">
        <f t="shared" ref="AG34" si="254">AH34</f>
        <v>Blauw</v>
      </c>
      <c r="AH34" s="76" t="str">
        <f t="shared" si="11"/>
        <v>Blauw</v>
      </c>
      <c r="AI34" s="76" t="str">
        <f t="shared" ref="AI34" si="255">AJ34</f>
        <v>Geel</v>
      </c>
      <c r="AJ34" s="76" t="str">
        <f t="shared" si="13"/>
        <v>Geel</v>
      </c>
      <c r="AK34" s="76" t="str">
        <f t="shared" ref="AK34" si="256">AL34</f>
        <v>Blauw</v>
      </c>
      <c r="AL34" s="76" t="str">
        <f t="shared" si="15"/>
        <v>Blauw</v>
      </c>
    </row>
    <row r="35" spans="1:38" x14ac:dyDescent="0.3">
      <c r="A35" s="53">
        <f t="shared" si="16"/>
        <v>16</v>
      </c>
      <c r="B35" s="54">
        <f>B34+7</f>
        <v>43570</v>
      </c>
      <c r="C35" s="99">
        <f t="shared" si="17"/>
        <v>0</v>
      </c>
      <c r="D35" s="100" t="str">
        <f t="shared" si="56"/>
        <v>Herstel</v>
      </c>
      <c r="E35" s="99">
        <f t="shared" si="18"/>
        <v>0</v>
      </c>
      <c r="F35" s="100">
        <f t="shared" si="19"/>
        <v>0</v>
      </c>
      <c r="G35" s="99">
        <f t="shared" si="20"/>
        <v>0.75</v>
      </c>
      <c r="H35" s="100" t="str">
        <f t="shared" si="21"/>
        <v>Roeien</v>
      </c>
      <c r="I35" s="99">
        <f t="shared" si="22"/>
        <v>0</v>
      </c>
      <c r="J35" s="100">
        <f t="shared" si="23"/>
        <v>0</v>
      </c>
      <c r="K35" s="99" t="str">
        <f t="shared" si="24"/>
        <v xml:space="preserve"> </v>
      </c>
      <c r="L35" s="100" t="str">
        <f t="shared" si="25"/>
        <v xml:space="preserve"> </v>
      </c>
      <c r="M35" s="99">
        <f t="shared" si="26"/>
        <v>0.4375</v>
      </c>
      <c r="N35" s="100" t="str">
        <f t="shared" si="27"/>
        <v>Skiffen</v>
      </c>
      <c r="O35" s="99">
        <f t="shared" si="28"/>
        <v>0.41666666666666669</v>
      </c>
      <c r="P35" s="100" t="str">
        <f t="shared" si="29"/>
        <v>Outdoor</v>
      </c>
      <c r="Q35" s="99">
        <f t="shared" si="30"/>
        <v>0.5</v>
      </c>
      <c r="R35" s="100" t="str">
        <f t="shared" si="31"/>
        <v>Ploeg</v>
      </c>
      <c r="S35" s="44">
        <f ca="1">OFFSET('De zon'!$A$3,DAY($B35),(2*MONTH($B35))-1)</f>
        <v>0.27986111111111112</v>
      </c>
      <c r="T35" s="44">
        <f ca="1">OFFSET('De zon'!$A$3,DAY($B35),(2*MONTH($B35)))</f>
        <v>0.85902777777777783</v>
      </c>
      <c r="U35" s="10">
        <f t="shared" si="0"/>
        <v>43575</v>
      </c>
      <c r="V35" s="10">
        <f t="shared" si="1"/>
        <v>43576</v>
      </c>
      <c r="W35" s="76" t="str">
        <f t="shared" si="32"/>
        <v>Grijs</v>
      </c>
      <c r="X35" s="76" t="str">
        <f t="shared" si="33"/>
        <v>Grijs</v>
      </c>
      <c r="Y35" s="76" t="e">
        <f t="shared" ref="Y35" si="257">Z35</f>
        <v>#N/A</v>
      </c>
      <c r="Z35" s="76" t="e">
        <f t="shared" si="3"/>
        <v>#N/A</v>
      </c>
      <c r="AA35" s="76" t="str">
        <f t="shared" ref="AA35" si="258">AB35</f>
        <v>Blauw</v>
      </c>
      <c r="AB35" s="76" t="str">
        <f t="shared" si="5"/>
        <v>Blauw</v>
      </c>
      <c r="AC35" s="76" t="e">
        <f t="shared" ref="AC35" si="259">AD35</f>
        <v>#N/A</v>
      </c>
      <c r="AD35" s="76" t="e">
        <f t="shared" si="7"/>
        <v>#N/A</v>
      </c>
      <c r="AE35" s="76" t="e">
        <f t="shared" ref="AE35" si="260">AF35</f>
        <v>#N/A</v>
      </c>
      <c r="AF35" s="76" t="e">
        <f t="shared" si="9"/>
        <v>#N/A</v>
      </c>
      <c r="AG35" s="76" t="str">
        <f t="shared" ref="AG35" si="261">AH35</f>
        <v>Blauw</v>
      </c>
      <c r="AH35" s="76" t="str">
        <f t="shared" si="11"/>
        <v>Blauw</v>
      </c>
      <c r="AI35" s="76" t="str">
        <f t="shared" ref="AI35" si="262">AJ35</f>
        <v>Geel</v>
      </c>
      <c r="AJ35" s="76" t="str">
        <f t="shared" si="13"/>
        <v>Geel</v>
      </c>
      <c r="AK35" s="76" t="str">
        <f t="shared" ref="AK35" si="263">AL35</f>
        <v>Blauw</v>
      </c>
      <c r="AL35" s="76" t="str">
        <f t="shared" si="15"/>
        <v>Blauw</v>
      </c>
    </row>
    <row r="36" spans="1:38" x14ac:dyDescent="0.3">
      <c r="A36" s="53">
        <f t="shared" si="16"/>
        <v>17</v>
      </c>
      <c r="B36" s="54">
        <f t="shared" ref="B36:B44" si="264">B35+7</f>
        <v>43577</v>
      </c>
      <c r="C36" s="99">
        <f t="shared" si="17"/>
        <v>0</v>
      </c>
      <c r="D36" s="100" t="str">
        <f t="shared" si="56"/>
        <v>Herstel</v>
      </c>
      <c r="E36" s="99">
        <f t="shared" si="18"/>
        <v>0</v>
      </c>
      <c r="F36" s="100">
        <f t="shared" si="19"/>
        <v>0</v>
      </c>
      <c r="G36" s="99">
        <f t="shared" si="20"/>
        <v>0.75</v>
      </c>
      <c r="H36" s="100" t="str">
        <f t="shared" si="21"/>
        <v>Roeien</v>
      </c>
      <c r="I36" s="99">
        <f t="shared" si="22"/>
        <v>0</v>
      </c>
      <c r="J36" s="100">
        <f t="shared" si="23"/>
        <v>0</v>
      </c>
      <c r="K36" s="99" t="str">
        <f t="shared" si="24"/>
        <v xml:space="preserve"> </v>
      </c>
      <c r="L36" s="100" t="str">
        <f t="shared" si="25"/>
        <v xml:space="preserve"> </v>
      </c>
      <c r="M36" s="99">
        <f t="shared" si="26"/>
        <v>0.4375</v>
      </c>
      <c r="N36" s="100" t="str">
        <f t="shared" si="27"/>
        <v>Skiffen</v>
      </c>
      <c r="O36" s="99">
        <f t="shared" si="28"/>
        <v>0.41666666666666669</v>
      </c>
      <c r="P36" s="100" t="str">
        <f t="shared" si="29"/>
        <v>Outdoor</v>
      </c>
      <c r="Q36" s="99">
        <f t="shared" si="30"/>
        <v>0.5</v>
      </c>
      <c r="R36" s="100" t="str">
        <f t="shared" si="31"/>
        <v>Ploeg</v>
      </c>
      <c r="S36" s="44">
        <f ca="1">OFFSET('De zon'!$A$3,DAY($B36),(2*MONTH($B36))-1)</f>
        <v>0.26944444444444443</v>
      </c>
      <c r="T36" s="44">
        <f ca="1">OFFSET('De zon'!$A$3,DAY($B36),(2*MONTH($B36)))</f>
        <v>0.86736111111111114</v>
      </c>
      <c r="U36" s="10">
        <f t="shared" si="0"/>
        <v>43582</v>
      </c>
      <c r="V36" s="10">
        <f t="shared" si="1"/>
        <v>43583</v>
      </c>
      <c r="W36" s="76" t="str">
        <f t="shared" si="32"/>
        <v>Grijs</v>
      </c>
      <c r="X36" s="76" t="str">
        <f t="shared" si="33"/>
        <v>Grijs</v>
      </c>
      <c r="Y36" s="76" t="e">
        <f t="shared" ref="Y36" si="265">Z36</f>
        <v>#N/A</v>
      </c>
      <c r="Z36" s="76" t="e">
        <f t="shared" si="3"/>
        <v>#N/A</v>
      </c>
      <c r="AA36" s="76" t="str">
        <f t="shared" ref="AA36" si="266">AB36</f>
        <v>Blauw</v>
      </c>
      <c r="AB36" s="76" t="str">
        <f t="shared" si="5"/>
        <v>Blauw</v>
      </c>
      <c r="AC36" s="76" t="e">
        <f t="shared" ref="AC36" si="267">AD36</f>
        <v>#N/A</v>
      </c>
      <c r="AD36" s="76" t="e">
        <f t="shared" si="7"/>
        <v>#N/A</v>
      </c>
      <c r="AE36" s="76" t="e">
        <f t="shared" ref="AE36" si="268">AF36</f>
        <v>#N/A</v>
      </c>
      <c r="AF36" s="76" t="e">
        <f t="shared" si="9"/>
        <v>#N/A</v>
      </c>
      <c r="AG36" s="76" t="str">
        <f t="shared" ref="AG36" si="269">AH36</f>
        <v>Blauw</v>
      </c>
      <c r="AH36" s="76" t="str">
        <f t="shared" si="11"/>
        <v>Blauw</v>
      </c>
      <c r="AI36" s="76" t="str">
        <f t="shared" ref="AI36" si="270">AJ36</f>
        <v>Geel</v>
      </c>
      <c r="AJ36" s="76" t="str">
        <f t="shared" si="13"/>
        <v>Geel</v>
      </c>
      <c r="AK36" s="76" t="str">
        <f t="shared" ref="AK36" si="271">AL36</f>
        <v>Blauw</v>
      </c>
      <c r="AL36" s="76" t="str">
        <f t="shared" si="15"/>
        <v>Blauw</v>
      </c>
    </row>
    <row r="37" spans="1:38" x14ac:dyDescent="0.3">
      <c r="A37" s="53">
        <f t="shared" si="16"/>
        <v>18</v>
      </c>
      <c r="B37" s="54">
        <f t="shared" si="264"/>
        <v>43584</v>
      </c>
      <c r="C37" s="99">
        <f t="shared" si="17"/>
        <v>0</v>
      </c>
      <c r="D37" s="100" t="str">
        <f t="shared" si="56"/>
        <v>Herstel</v>
      </c>
      <c r="E37" s="99">
        <f t="shared" si="18"/>
        <v>0</v>
      </c>
      <c r="F37" s="100">
        <f t="shared" si="19"/>
        <v>0</v>
      </c>
      <c r="G37" s="99">
        <f t="shared" si="20"/>
        <v>0.75</v>
      </c>
      <c r="H37" s="100" t="str">
        <f t="shared" si="21"/>
        <v>Roeien</v>
      </c>
      <c r="I37" s="99">
        <f t="shared" si="22"/>
        <v>0</v>
      </c>
      <c r="J37" s="100">
        <f t="shared" si="23"/>
        <v>0</v>
      </c>
      <c r="K37" s="99" t="str">
        <f t="shared" si="24"/>
        <v xml:space="preserve"> </v>
      </c>
      <c r="L37" s="100" t="str">
        <f t="shared" si="25"/>
        <v xml:space="preserve"> </v>
      </c>
      <c r="M37" s="99">
        <f t="shared" si="26"/>
        <v>0.4375</v>
      </c>
      <c r="N37" s="100" t="str">
        <f t="shared" si="27"/>
        <v>Skiffen</v>
      </c>
      <c r="O37" s="99">
        <f t="shared" si="28"/>
        <v>0.41666666666666669</v>
      </c>
      <c r="P37" s="100" t="str">
        <f t="shared" si="29"/>
        <v>Outdoor</v>
      </c>
      <c r="Q37" s="99">
        <f t="shared" si="30"/>
        <v>0.5</v>
      </c>
      <c r="R37" s="100" t="str">
        <f t="shared" si="31"/>
        <v>Ploeg</v>
      </c>
      <c r="S37" s="44">
        <f ca="1">OFFSET('De zon'!$A$3,DAY($B37),(2*MONTH($B37))-1)</f>
        <v>0.25972222222222224</v>
      </c>
      <c r="T37" s="44">
        <f ca="1">OFFSET('De zon'!$A$3,DAY($B37),(2*MONTH($B37)))</f>
        <v>0.87569444444444444</v>
      </c>
      <c r="U37" s="10">
        <f t="shared" si="0"/>
        <v>43589</v>
      </c>
      <c r="V37" s="10">
        <f t="shared" si="1"/>
        <v>43590</v>
      </c>
      <c r="W37" s="76" t="str">
        <f t="shared" si="32"/>
        <v>Grijs</v>
      </c>
      <c r="X37" s="76" t="str">
        <f t="shared" si="33"/>
        <v>Grijs</v>
      </c>
      <c r="Y37" s="76" t="e">
        <f t="shared" ref="Y37" si="272">Z37</f>
        <v>#N/A</v>
      </c>
      <c r="Z37" s="76" t="e">
        <f t="shared" si="3"/>
        <v>#N/A</v>
      </c>
      <c r="AA37" s="76" t="str">
        <f t="shared" ref="AA37" si="273">AB37</f>
        <v>Blauw</v>
      </c>
      <c r="AB37" s="76" t="str">
        <f t="shared" si="5"/>
        <v>Blauw</v>
      </c>
      <c r="AC37" s="76" t="e">
        <f t="shared" ref="AC37" si="274">AD37</f>
        <v>#N/A</v>
      </c>
      <c r="AD37" s="76" t="e">
        <f t="shared" si="7"/>
        <v>#N/A</v>
      </c>
      <c r="AE37" s="76" t="e">
        <f t="shared" ref="AE37" si="275">AF37</f>
        <v>#N/A</v>
      </c>
      <c r="AF37" s="76" t="e">
        <f t="shared" si="9"/>
        <v>#N/A</v>
      </c>
      <c r="AG37" s="76" t="str">
        <f t="shared" ref="AG37" si="276">AH37</f>
        <v>Blauw</v>
      </c>
      <c r="AH37" s="76" t="str">
        <f t="shared" si="11"/>
        <v>Blauw</v>
      </c>
      <c r="AI37" s="76" t="str">
        <f t="shared" ref="AI37" si="277">AJ37</f>
        <v>Geel</v>
      </c>
      <c r="AJ37" s="76" t="str">
        <f t="shared" si="13"/>
        <v>Geel</v>
      </c>
      <c r="AK37" s="76" t="str">
        <f t="shared" ref="AK37" si="278">AL37</f>
        <v>Blauw</v>
      </c>
      <c r="AL37" s="76" t="str">
        <f t="shared" si="15"/>
        <v>Blauw</v>
      </c>
    </row>
    <row r="38" spans="1:38" x14ac:dyDescent="0.3">
      <c r="A38" s="53">
        <f t="shared" si="16"/>
        <v>19</v>
      </c>
      <c r="B38" s="54">
        <f t="shared" si="264"/>
        <v>43591</v>
      </c>
      <c r="C38" s="99">
        <f t="shared" si="17"/>
        <v>0</v>
      </c>
      <c r="D38" s="100" t="str">
        <f t="shared" si="56"/>
        <v>Herstel</v>
      </c>
      <c r="E38" s="99">
        <f t="shared" si="18"/>
        <v>0</v>
      </c>
      <c r="F38" s="100">
        <f t="shared" si="19"/>
        <v>0</v>
      </c>
      <c r="G38" s="99">
        <f t="shared" si="20"/>
        <v>0.75</v>
      </c>
      <c r="H38" s="100" t="str">
        <f t="shared" si="21"/>
        <v>Roeien</v>
      </c>
      <c r="I38" s="99">
        <f t="shared" si="22"/>
        <v>0</v>
      </c>
      <c r="J38" s="100">
        <f t="shared" si="23"/>
        <v>0</v>
      </c>
      <c r="K38" s="99" t="str">
        <f t="shared" si="24"/>
        <v xml:space="preserve"> </v>
      </c>
      <c r="L38" s="100" t="str">
        <f t="shared" si="25"/>
        <v xml:space="preserve"> </v>
      </c>
      <c r="M38" s="99">
        <f t="shared" si="26"/>
        <v>0.4375</v>
      </c>
      <c r="N38" s="100" t="str">
        <f t="shared" si="27"/>
        <v>Skiffen</v>
      </c>
      <c r="O38" s="99">
        <f t="shared" si="28"/>
        <v>0.41666666666666669</v>
      </c>
      <c r="P38" s="100" t="str">
        <f t="shared" si="29"/>
        <v>Outdoor</v>
      </c>
      <c r="Q38" s="99">
        <f t="shared" si="30"/>
        <v>0.5</v>
      </c>
      <c r="R38" s="100" t="str">
        <f t="shared" si="31"/>
        <v>Ploeg</v>
      </c>
      <c r="S38" s="44">
        <f ca="1">OFFSET('De zon'!$A$3,DAY($B38),(2*MONTH($B38))-1)</f>
        <v>0.25069444444444444</v>
      </c>
      <c r="T38" s="44">
        <f ca="1">OFFSET('De zon'!$A$3,DAY($B38),(2*MONTH($B38)))</f>
        <v>0.8833333333333333</v>
      </c>
      <c r="U38" s="10">
        <f t="shared" si="0"/>
        <v>43596</v>
      </c>
      <c r="V38" s="10">
        <f t="shared" si="1"/>
        <v>43597</v>
      </c>
      <c r="W38" s="76" t="str">
        <f t="shared" si="32"/>
        <v>Grijs</v>
      </c>
      <c r="X38" s="76" t="str">
        <f t="shared" si="33"/>
        <v>Grijs</v>
      </c>
      <c r="Y38" s="76" t="e">
        <f t="shared" ref="Y38" si="279">Z38</f>
        <v>#N/A</v>
      </c>
      <c r="Z38" s="76" t="e">
        <f t="shared" si="3"/>
        <v>#N/A</v>
      </c>
      <c r="AA38" s="76" t="str">
        <f t="shared" ref="AA38" si="280">AB38</f>
        <v>Blauw</v>
      </c>
      <c r="AB38" s="76" t="str">
        <f t="shared" si="5"/>
        <v>Blauw</v>
      </c>
      <c r="AC38" s="76" t="e">
        <f t="shared" ref="AC38" si="281">AD38</f>
        <v>#N/A</v>
      </c>
      <c r="AD38" s="76" t="e">
        <f t="shared" si="7"/>
        <v>#N/A</v>
      </c>
      <c r="AE38" s="76" t="e">
        <f t="shared" ref="AE38" si="282">AF38</f>
        <v>#N/A</v>
      </c>
      <c r="AF38" s="76" t="e">
        <f t="shared" si="9"/>
        <v>#N/A</v>
      </c>
      <c r="AG38" s="76" t="str">
        <f t="shared" ref="AG38" si="283">AH38</f>
        <v>Blauw</v>
      </c>
      <c r="AH38" s="76" t="str">
        <f t="shared" si="11"/>
        <v>Blauw</v>
      </c>
      <c r="AI38" s="76" t="str">
        <f t="shared" ref="AI38" si="284">AJ38</f>
        <v>Geel</v>
      </c>
      <c r="AJ38" s="76" t="str">
        <f t="shared" si="13"/>
        <v>Geel</v>
      </c>
      <c r="AK38" s="76" t="str">
        <f t="shared" ref="AK38" si="285">AL38</f>
        <v>Blauw</v>
      </c>
      <c r="AL38" s="76" t="str">
        <f t="shared" si="15"/>
        <v>Blauw</v>
      </c>
    </row>
    <row r="39" spans="1:38" x14ac:dyDescent="0.3">
      <c r="A39" s="53">
        <f t="shared" si="16"/>
        <v>20</v>
      </c>
      <c r="B39" s="54">
        <f t="shared" si="264"/>
        <v>43598</v>
      </c>
      <c r="C39" s="99">
        <f t="shared" si="17"/>
        <v>0</v>
      </c>
      <c r="D39" s="100" t="str">
        <f t="shared" si="56"/>
        <v>Herstel</v>
      </c>
      <c r="E39" s="99">
        <f t="shared" si="18"/>
        <v>0</v>
      </c>
      <c r="F39" s="100">
        <f t="shared" si="19"/>
        <v>0</v>
      </c>
      <c r="G39" s="99">
        <f t="shared" si="20"/>
        <v>0.75</v>
      </c>
      <c r="H39" s="100" t="str">
        <f t="shared" si="21"/>
        <v>Roeien</v>
      </c>
      <c r="I39" s="99">
        <f t="shared" si="22"/>
        <v>0</v>
      </c>
      <c r="J39" s="100">
        <f t="shared" si="23"/>
        <v>0</v>
      </c>
      <c r="K39" s="99" t="str">
        <f t="shared" si="24"/>
        <v xml:space="preserve"> </v>
      </c>
      <c r="L39" s="100" t="str">
        <f t="shared" si="25"/>
        <v xml:space="preserve"> </v>
      </c>
      <c r="M39" s="99">
        <f t="shared" si="26"/>
        <v>0.4375</v>
      </c>
      <c r="N39" s="100" t="str">
        <f t="shared" si="27"/>
        <v>Skiffen</v>
      </c>
      <c r="O39" s="99">
        <f t="shared" si="28"/>
        <v>0.41666666666666669</v>
      </c>
      <c r="P39" s="100" t="str">
        <f t="shared" si="29"/>
        <v>Outdoor</v>
      </c>
      <c r="Q39" s="99">
        <f t="shared" si="30"/>
        <v>0.5</v>
      </c>
      <c r="R39" s="100" t="str">
        <f t="shared" si="31"/>
        <v>Ploeg</v>
      </c>
      <c r="S39" s="44">
        <f ca="1">OFFSET('De zon'!$A$3,DAY($B39),(2*MONTH($B39))-1)</f>
        <v>0.24236111111111111</v>
      </c>
      <c r="T39" s="44">
        <f ca="1">OFFSET('De zon'!$A$3,DAY($B39),(2*MONTH($B39)))</f>
        <v>0.89166666666666661</v>
      </c>
      <c r="U39" s="10">
        <f t="shared" si="0"/>
        <v>43603</v>
      </c>
      <c r="V39" s="10">
        <f t="shared" si="1"/>
        <v>43604</v>
      </c>
      <c r="W39" s="76" t="str">
        <f t="shared" si="32"/>
        <v>Grijs</v>
      </c>
      <c r="X39" s="76" t="str">
        <f t="shared" si="33"/>
        <v>Grijs</v>
      </c>
      <c r="Y39" s="76" t="e">
        <f t="shared" ref="Y39" si="286">Z39</f>
        <v>#N/A</v>
      </c>
      <c r="Z39" s="76" t="e">
        <f t="shared" si="3"/>
        <v>#N/A</v>
      </c>
      <c r="AA39" s="76" t="str">
        <f t="shared" ref="AA39" si="287">AB39</f>
        <v>Blauw</v>
      </c>
      <c r="AB39" s="76" t="str">
        <f t="shared" si="5"/>
        <v>Blauw</v>
      </c>
      <c r="AC39" s="76" t="e">
        <f t="shared" ref="AC39" si="288">AD39</f>
        <v>#N/A</v>
      </c>
      <c r="AD39" s="76" t="e">
        <f t="shared" si="7"/>
        <v>#N/A</v>
      </c>
      <c r="AE39" s="76" t="e">
        <f t="shared" ref="AE39" si="289">AF39</f>
        <v>#N/A</v>
      </c>
      <c r="AF39" s="76" t="e">
        <f t="shared" si="9"/>
        <v>#N/A</v>
      </c>
      <c r="AG39" s="76" t="str">
        <f t="shared" ref="AG39" si="290">AH39</f>
        <v>Blauw</v>
      </c>
      <c r="AH39" s="76" t="str">
        <f t="shared" si="11"/>
        <v>Blauw</v>
      </c>
      <c r="AI39" s="76" t="str">
        <f t="shared" ref="AI39" si="291">AJ39</f>
        <v>Geel</v>
      </c>
      <c r="AJ39" s="76" t="str">
        <f t="shared" si="13"/>
        <v>Geel</v>
      </c>
      <c r="AK39" s="76" t="str">
        <f t="shared" ref="AK39" si="292">AL39</f>
        <v>Blauw</v>
      </c>
      <c r="AL39" s="76" t="str">
        <f t="shared" si="15"/>
        <v>Blauw</v>
      </c>
    </row>
    <row r="40" spans="1:38" x14ac:dyDescent="0.3">
      <c r="A40" s="53">
        <f t="shared" si="16"/>
        <v>21</v>
      </c>
      <c r="B40" s="54">
        <f t="shared" si="264"/>
        <v>43605</v>
      </c>
      <c r="C40" s="99">
        <f t="shared" si="17"/>
        <v>0</v>
      </c>
      <c r="D40" s="100" t="str">
        <f t="shared" si="56"/>
        <v>Herstel</v>
      </c>
      <c r="E40" s="99">
        <f t="shared" si="18"/>
        <v>0</v>
      </c>
      <c r="F40" s="100">
        <f t="shared" si="19"/>
        <v>0</v>
      </c>
      <c r="G40" s="99">
        <f t="shared" si="20"/>
        <v>0.75</v>
      </c>
      <c r="H40" s="100" t="str">
        <f t="shared" si="21"/>
        <v>Roeien</v>
      </c>
      <c r="I40" s="99">
        <f t="shared" si="22"/>
        <v>0</v>
      </c>
      <c r="J40" s="100">
        <f t="shared" si="23"/>
        <v>0</v>
      </c>
      <c r="K40" s="99" t="str">
        <f t="shared" si="24"/>
        <v xml:space="preserve"> </v>
      </c>
      <c r="L40" s="100" t="str">
        <f t="shared" si="25"/>
        <v xml:space="preserve"> </v>
      </c>
      <c r="M40" s="99">
        <f t="shared" si="26"/>
        <v>0.4375</v>
      </c>
      <c r="N40" s="100" t="str">
        <f t="shared" si="27"/>
        <v>Skiffen</v>
      </c>
      <c r="O40" s="99">
        <f t="shared" si="28"/>
        <v>0.41666666666666669</v>
      </c>
      <c r="P40" s="100" t="str">
        <f t="shared" si="29"/>
        <v>Outdoor</v>
      </c>
      <c r="Q40" s="99">
        <f t="shared" si="30"/>
        <v>0.5</v>
      </c>
      <c r="R40" s="100" t="str">
        <f t="shared" si="31"/>
        <v>Ploeg</v>
      </c>
      <c r="S40" s="44">
        <f ca="1">OFFSET('De zon'!$A$3,DAY($B40),(2*MONTH($B40))-1)</f>
        <v>0.23541666666666669</v>
      </c>
      <c r="T40" s="44">
        <f ca="1">OFFSET('De zon'!$A$3,DAY($B40),(2*MONTH($B40)))</f>
        <v>0.89861111111111114</v>
      </c>
      <c r="U40" s="10">
        <f t="shared" si="0"/>
        <v>43610</v>
      </c>
      <c r="V40" s="10">
        <f t="shared" si="1"/>
        <v>43611</v>
      </c>
      <c r="W40" s="76" t="str">
        <f t="shared" si="32"/>
        <v>Grijs</v>
      </c>
      <c r="X40" s="76" t="str">
        <f t="shared" si="33"/>
        <v>Grijs</v>
      </c>
      <c r="Y40" s="76" t="e">
        <f t="shared" ref="Y40" si="293">Z40</f>
        <v>#N/A</v>
      </c>
      <c r="Z40" s="76" t="e">
        <f t="shared" si="3"/>
        <v>#N/A</v>
      </c>
      <c r="AA40" s="76" t="str">
        <f t="shared" ref="AA40" si="294">AB40</f>
        <v>Blauw</v>
      </c>
      <c r="AB40" s="76" t="str">
        <f t="shared" si="5"/>
        <v>Blauw</v>
      </c>
      <c r="AC40" s="76" t="e">
        <f t="shared" ref="AC40" si="295">AD40</f>
        <v>#N/A</v>
      </c>
      <c r="AD40" s="76" t="e">
        <f t="shared" si="7"/>
        <v>#N/A</v>
      </c>
      <c r="AE40" s="76" t="e">
        <f t="shared" ref="AE40" si="296">AF40</f>
        <v>#N/A</v>
      </c>
      <c r="AF40" s="76" t="e">
        <f t="shared" si="9"/>
        <v>#N/A</v>
      </c>
      <c r="AG40" s="76" t="str">
        <f t="shared" ref="AG40" si="297">AH40</f>
        <v>Blauw</v>
      </c>
      <c r="AH40" s="76" t="str">
        <f t="shared" si="11"/>
        <v>Blauw</v>
      </c>
      <c r="AI40" s="76" t="str">
        <f t="shared" ref="AI40" si="298">AJ40</f>
        <v>Geel</v>
      </c>
      <c r="AJ40" s="76" t="str">
        <f t="shared" si="13"/>
        <v>Geel</v>
      </c>
      <c r="AK40" s="76" t="str">
        <f t="shared" ref="AK40" si="299">AL40</f>
        <v>Blauw</v>
      </c>
      <c r="AL40" s="76" t="str">
        <f t="shared" si="15"/>
        <v>Blauw</v>
      </c>
    </row>
    <row r="41" spans="1:38" x14ac:dyDescent="0.3">
      <c r="A41" s="53">
        <f t="shared" si="16"/>
        <v>22</v>
      </c>
      <c r="B41" s="54">
        <f t="shared" si="264"/>
        <v>43612</v>
      </c>
      <c r="C41" s="99">
        <f t="shared" si="17"/>
        <v>0</v>
      </c>
      <c r="D41" s="100" t="str">
        <f t="shared" si="56"/>
        <v>Herstel</v>
      </c>
      <c r="E41" s="99">
        <f t="shared" si="18"/>
        <v>0</v>
      </c>
      <c r="F41" s="100">
        <f t="shared" si="19"/>
        <v>0</v>
      </c>
      <c r="G41" s="99">
        <f t="shared" si="20"/>
        <v>0.75</v>
      </c>
      <c r="H41" s="100" t="str">
        <f t="shared" si="21"/>
        <v>Roeien</v>
      </c>
      <c r="I41" s="99">
        <f t="shared" si="22"/>
        <v>0</v>
      </c>
      <c r="J41" s="100">
        <f t="shared" si="23"/>
        <v>0</v>
      </c>
      <c r="K41" s="99" t="str">
        <f t="shared" si="24"/>
        <v xml:space="preserve"> </v>
      </c>
      <c r="L41" s="100" t="str">
        <f t="shared" si="25"/>
        <v xml:space="preserve"> </v>
      </c>
      <c r="M41" s="99">
        <v>0.375</v>
      </c>
      <c r="N41" s="100" t="s">
        <v>28</v>
      </c>
      <c r="O41" s="99"/>
      <c r="P41" s="100" t="s">
        <v>12</v>
      </c>
      <c r="Q41" s="99"/>
      <c r="R41" s="100" t="s">
        <v>12</v>
      </c>
      <c r="S41" s="44">
        <f ca="1">OFFSET('De zon'!$A$3,DAY($B41),(2*MONTH($B41))-1)</f>
        <v>0.2298611111111111</v>
      </c>
      <c r="T41" s="44">
        <f ca="1">OFFSET('De zon'!$A$3,DAY($B41),(2*MONTH($B41)))</f>
        <v>0.90555555555555556</v>
      </c>
      <c r="U41" s="10">
        <f t="shared" si="0"/>
        <v>43617</v>
      </c>
      <c r="V41" s="10">
        <f t="shared" si="1"/>
        <v>43618</v>
      </c>
      <c r="W41" s="76" t="str">
        <f t="shared" si="32"/>
        <v>Grijs</v>
      </c>
      <c r="X41" s="76" t="str">
        <f t="shared" si="33"/>
        <v>Grijs</v>
      </c>
      <c r="Y41" s="76" t="e">
        <f t="shared" ref="Y41" si="300">Z41</f>
        <v>#N/A</v>
      </c>
      <c r="Z41" s="76" t="e">
        <f t="shared" si="3"/>
        <v>#N/A</v>
      </c>
      <c r="AA41" s="76" t="str">
        <f t="shared" ref="AA41" si="301">AB41</f>
        <v>Blauw</v>
      </c>
      <c r="AB41" s="76" t="str">
        <f t="shared" si="5"/>
        <v>Blauw</v>
      </c>
      <c r="AC41" s="76" t="e">
        <f t="shared" ref="AC41" si="302">AD41</f>
        <v>#N/A</v>
      </c>
      <c r="AD41" s="76" t="e">
        <f t="shared" si="7"/>
        <v>#N/A</v>
      </c>
      <c r="AE41" s="76" t="e">
        <f t="shared" ref="AE41" si="303">AF41</f>
        <v>#N/A</v>
      </c>
      <c r="AF41" s="76" t="e">
        <f t="shared" si="9"/>
        <v>#N/A</v>
      </c>
      <c r="AG41" s="76" t="str">
        <f t="shared" ref="AG41" si="304">AH41</f>
        <v>Rood</v>
      </c>
      <c r="AH41" s="76" t="str">
        <f t="shared" si="11"/>
        <v>Rood</v>
      </c>
      <c r="AI41" s="76" t="str">
        <f t="shared" ref="AI41" si="305">AJ41</f>
        <v>Grijs</v>
      </c>
      <c r="AJ41" s="76" t="str">
        <f t="shared" si="13"/>
        <v>Grijs</v>
      </c>
      <c r="AK41" s="76" t="str">
        <f t="shared" ref="AK41" si="306">AL41</f>
        <v>Grijs</v>
      </c>
      <c r="AL41" s="76" t="str">
        <f t="shared" si="15"/>
        <v>Grijs</v>
      </c>
    </row>
    <row r="42" spans="1:38" x14ac:dyDescent="0.3">
      <c r="A42" s="53">
        <f t="shared" si="16"/>
        <v>23</v>
      </c>
      <c r="B42" s="54">
        <f t="shared" si="264"/>
        <v>43619</v>
      </c>
      <c r="C42" s="99">
        <f t="shared" si="17"/>
        <v>0</v>
      </c>
      <c r="D42" s="100" t="str">
        <f t="shared" si="56"/>
        <v>Herstel</v>
      </c>
      <c r="E42" s="99">
        <f t="shared" si="18"/>
        <v>0</v>
      </c>
      <c r="F42" s="100">
        <f t="shared" si="19"/>
        <v>0</v>
      </c>
      <c r="G42" s="99">
        <f t="shared" si="20"/>
        <v>0.75</v>
      </c>
      <c r="H42" s="100" t="str">
        <f t="shared" si="21"/>
        <v>Roeien</v>
      </c>
      <c r="I42" s="99">
        <f t="shared" si="22"/>
        <v>0</v>
      </c>
      <c r="J42" s="100">
        <f t="shared" si="23"/>
        <v>0</v>
      </c>
      <c r="K42" s="99" t="str">
        <f t="shared" si="24"/>
        <v xml:space="preserve"> </v>
      </c>
      <c r="L42" s="100" t="str">
        <f t="shared" si="25"/>
        <v xml:space="preserve"> </v>
      </c>
      <c r="M42" s="99">
        <v>0.4375</v>
      </c>
      <c r="N42" s="100" t="s">
        <v>55</v>
      </c>
      <c r="O42" s="99">
        <f t="shared" ref="O42:R42" si="307">O40</f>
        <v>0.41666666666666669</v>
      </c>
      <c r="P42" s="100" t="str">
        <f t="shared" si="307"/>
        <v>Outdoor</v>
      </c>
      <c r="Q42" s="99">
        <f t="shared" si="307"/>
        <v>0.5</v>
      </c>
      <c r="R42" s="100" t="str">
        <f t="shared" si="307"/>
        <v>Ploeg</v>
      </c>
      <c r="S42" s="44">
        <f ca="1">OFFSET('De zon'!$A$3,DAY($B42),(2*MONTH($B42))-1)</f>
        <v>0.22569444444444445</v>
      </c>
      <c r="T42" s="44">
        <f ca="1">OFFSET('De zon'!$A$3,DAY($B42),(2*MONTH($B42)))</f>
        <v>0.91111111111111109</v>
      </c>
      <c r="U42" s="10">
        <f t="shared" si="0"/>
        <v>43624</v>
      </c>
      <c r="V42" s="10">
        <f t="shared" si="1"/>
        <v>43625</v>
      </c>
      <c r="W42" s="76" t="str">
        <f t="shared" si="32"/>
        <v>Grijs</v>
      </c>
      <c r="X42" s="76" t="str">
        <f t="shared" si="33"/>
        <v>Grijs</v>
      </c>
      <c r="Y42" s="76" t="e">
        <f t="shared" ref="Y42" si="308">Z42</f>
        <v>#N/A</v>
      </c>
      <c r="Z42" s="76" t="e">
        <f t="shared" si="3"/>
        <v>#N/A</v>
      </c>
      <c r="AA42" s="76" t="str">
        <f t="shared" ref="AA42" si="309">AB42</f>
        <v>Blauw</v>
      </c>
      <c r="AB42" s="76" t="str">
        <f t="shared" si="5"/>
        <v>Blauw</v>
      </c>
      <c r="AC42" s="76" t="e">
        <f t="shared" ref="AC42" si="310">AD42</f>
        <v>#N/A</v>
      </c>
      <c r="AD42" s="76" t="e">
        <f t="shared" si="7"/>
        <v>#N/A</v>
      </c>
      <c r="AE42" s="76" t="e">
        <f t="shared" ref="AE42" si="311">AF42</f>
        <v>#N/A</v>
      </c>
      <c r="AF42" s="76" t="e">
        <f t="shared" si="9"/>
        <v>#N/A</v>
      </c>
      <c r="AG42" s="76" t="str">
        <f t="shared" ref="AG42" si="312">AH42</f>
        <v>Blauw</v>
      </c>
      <c r="AH42" s="76" t="str">
        <f t="shared" si="11"/>
        <v>Blauw</v>
      </c>
      <c r="AI42" s="76" t="str">
        <f t="shared" ref="AI42" si="313">AJ42</f>
        <v>Geel</v>
      </c>
      <c r="AJ42" s="76" t="str">
        <f t="shared" si="13"/>
        <v>Geel</v>
      </c>
      <c r="AK42" s="76" t="str">
        <f t="shared" ref="AK42" si="314">AL42</f>
        <v>Blauw</v>
      </c>
      <c r="AL42" s="76" t="str">
        <f t="shared" si="15"/>
        <v>Blauw</v>
      </c>
    </row>
    <row r="43" spans="1:38" x14ac:dyDescent="0.3">
      <c r="A43" s="53">
        <f t="shared" si="16"/>
        <v>24</v>
      </c>
      <c r="B43" s="54">
        <f t="shared" si="264"/>
        <v>43626</v>
      </c>
      <c r="C43" s="99">
        <f t="shared" si="17"/>
        <v>0</v>
      </c>
      <c r="D43" s="100" t="str">
        <f t="shared" si="56"/>
        <v>Herstel</v>
      </c>
      <c r="E43" s="99">
        <f t="shared" si="18"/>
        <v>0</v>
      </c>
      <c r="F43" s="100">
        <f t="shared" si="19"/>
        <v>0</v>
      </c>
      <c r="G43" s="99">
        <f t="shared" si="20"/>
        <v>0.75</v>
      </c>
      <c r="H43" s="100" t="str">
        <f t="shared" si="21"/>
        <v>Roeien</v>
      </c>
      <c r="I43" s="99">
        <f t="shared" si="22"/>
        <v>0</v>
      </c>
      <c r="J43" s="100">
        <f t="shared" si="23"/>
        <v>0</v>
      </c>
      <c r="K43" s="99" t="str">
        <f t="shared" si="24"/>
        <v xml:space="preserve"> </v>
      </c>
      <c r="L43" s="100" t="str">
        <f t="shared" si="25"/>
        <v xml:space="preserve"> </v>
      </c>
      <c r="M43" s="99">
        <f t="shared" si="26"/>
        <v>0.4375</v>
      </c>
      <c r="N43" s="100" t="str">
        <f t="shared" si="27"/>
        <v>Skiffen</v>
      </c>
      <c r="O43" s="99">
        <f t="shared" si="28"/>
        <v>0.41666666666666669</v>
      </c>
      <c r="P43" s="100" t="str">
        <f t="shared" si="29"/>
        <v>Outdoor</v>
      </c>
      <c r="Q43" s="99">
        <f t="shared" si="30"/>
        <v>0.5</v>
      </c>
      <c r="R43" s="100" t="str">
        <f t="shared" si="31"/>
        <v>Ploeg</v>
      </c>
      <c r="S43" s="44">
        <f ca="1">OFFSET('De zon'!$A$3,DAY($B43),(2*MONTH($B43))-1)</f>
        <v>0.22291666666666665</v>
      </c>
      <c r="T43" s="44">
        <f ca="1">OFFSET('De zon'!$A$3,DAY($B43),(2*MONTH($B43)))</f>
        <v>0.91527777777777775</v>
      </c>
      <c r="U43" s="10">
        <f t="shared" si="0"/>
        <v>43631</v>
      </c>
      <c r="V43" s="10">
        <f t="shared" si="1"/>
        <v>43632</v>
      </c>
      <c r="W43" s="76" t="str">
        <f t="shared" si="32"/>
        <v>Grijs</v>
      </c>
      <c r="X43" s="76" t="str">
        <f t="shared" si="33"/>
        <v>Grijs</v>
      </c>
      <c r="Y43" s="76" t="e">
        <f t="shared" ref="Y43" si="315">Z43</f>
        <v>#N/A</v>
      </c>
      <c r="Z43" s="76" t="e">
        <f t="shared" si="3"/>
        <v>#N/A</v>
      </c>
      <c r="AA43" s="76" t="str">
        <f t="shared" ref="AA43" si="316">AB43</f>
        <v>Blauw</v>
      </c>
      <c r="AB43" s="76" t="str">
        <f t="shared" si="5"/>
        <v>Blauw</v>
      </c>
      <c r="AC43" s="76" t="e">
        <f t="shared" ref="AC43" si="317">AD43</f>
        <v>#N/A</v>
      </c>
      <c r="AD43" s="76" t="e">
        <f t="shared" si="7"/>
        <v>#N/A</v>
      </c>
      <c r="AE43" s="76" t="e">
        <f t="shared" ref="AE43" si="318">AF43</f>
        <v>#N/A</v>
      </c>
      <c r="AF43" s="76" t="e">
        <f t="shared" si="9"/>
        <v>#N/A</v>
      </c>
      <c r="AG43" s="76" t="str">
        <f t="shared" ref="AG43" si="319">AH43</f>
        <v>Blauw</v>
      </c>
      <c r="AH43" s="76" t="str">
        <f t="shared" si="11"/>
        <v>Blauw</v>
      </c>
      <c r="AI43" s="76" t="str">
        <f t="shared" ref="AI43" si="320">AJ43</f>
        <v>Geel</v>
      </c>
      <c r="AJ43" s="76" t="str">
        <f t="shared" si="13"/>
        <v>Geel</v>
      </c>
      <c r="AK43" s="76" t="str">
        <f t="shared" ref="AK43" si="321">AL43</f>
        <v>Blauw</v>
      </c>
      <c r="AL43" s="76" t="str">
        <f t="shared" si="15"/>
        <v>Blauw</v>
      </c>
    </row>
    <row r="44" spans="1:38" x14ac:dyDescent="0.3">
      <c r="A44" s="53">
        <f t="shared" si="16"/>
        <v>25</v>
      </c>
      <c r="B44" s="54">
        <f t="shared" si="264"/>
        <v>43633</v>
      </c>
      <c r="C44" s="99">
        <f t="shared" si="17"/>
        <v>0</v>
      </c>
      <c r="D44" s="100" t="str">
        <f t="shared" si="56"/>
        <v>Herstel</v>
      </c>
      <c r="E44" s="99">
        <f t="shared" si="18"/>
        <v>0</v>
      </c>
      <c r="F44" s="100">
        <f t="shared" si="19"/>
        <v>0</v>
      </c>
      <c r="G44" s="99">
        <f t="shared" si="20"/>
        <v>0.75</v>
      </c>
      <c r="H44" s="100" t="str">
        <f t="shared" si="21"/>
        <v>Roeien</v>
      </c>
      <c r="I44" s="99">
        <f t="shared" si="22"/>
        <v>0</v>
      </c>
      <c r="J44" s="100">
        <f t="shared" si="23"/>
        <v>0</v>
      </c>
      <c r="K44" s="99" t="str">
        <f t="shared" si="24"/>
        <v xml:space="preserve"> </v>
      </c>
      <c r="L44" s="100" t="str">
        <f t="shared" si="25"/>
        <v xml:space="preserve"> </v>
      </c>
      <c r="M44" s="99">
        <f t="shared" si="26"/>
        <v>0.4375</v>
      </c>
      <c r="N44" s="100" t="str">
        <f t="shared" si="27"/>
        <v>Skiffen</v>
      </c>
      <c r="O44" s="99">
        <f t="shared" si="28"/>
        <v>0.41666666666666669</v>
      </c>
      <c r="P44" s="100" t="str">
        <f t="shared" si="29"/>
        <v>Outdoor</v>
      </c>
      <c r="Q44" s="99">
        <f t="shared" si="30"/>
        <v>0.5</v>
      </c>
      <c r="R44" s="100" t="str">
        <f t="shared" si="31"/>
        <v>Ploeg</v>
      </c>
      <c r="S44" s="44">
        <f ca="1">OFFSET('De zon'!$A$3,DAY($B44),(2*MONTH($B44))-1)</f>
        <v>0.22222222222222221</v>
      </c>
      <c r="T44" s="44">
        <f ca="1">OFFSET('De zon'!$A$3,DAY($B44),(2*MONTH($B44)))</f>
        <v>0.91805555555555562</v>
      </c>
      <c r="U44" s="10">
        <f t="shared" si="0"/>
        <v>43638</v>
      </c>
      <c r="V44" s="10">
        <f t="shared" si="1"/>
        <v>43639</v>
      </c>
      <c r="W44" s="76" t="str">
        <f t="shared" si="32"/>
        <v>Grijs</v>
      </c>
      <c r="X44" s="76" t="str">
        <f t="shared" si="33"/>
        <v>Grijs</v>
      </c>
      <c r="Y44" s="76" t="e">
        <f t="shared" ref="Y44" si="322">Z44</f>
        <v>#N/A</v>
      </c>
      <c r="Z44" s="76" t="e">
        <f t="shared" si="3"/>
        <v>#N/A</v>
      </c>
      <c r="AA44" s="76" t="str">
        <f t="shared" ref="AA44" si="323">AB44</f>
        <v>Blauw</v>
      </c>
      <c r="AB44" s="76" t="str">
        <f t="shared" si="5"/>
        <v>Blauw</v>
      </c>
      <c r="AC44" s="76" t="e">
        <f t="shared" ref="AC44" si="324">AD44</f>
        <v>#N/A</v>
      </c>
      <c r="AD44" s="76" t="e">
        <f t="shared" si="7"/>
        <v>#N/A</v>
      </c>
      <c r="AE44" s="76" t="e">
        <f t="shared" ref="AE44" si="325">AF44</f>
        <v>#N/A</v>
      </c>
      <c r="AF44" s="76" t="e">
        <f t="shared" si="9"/>
        <v>#N/A</v>
      </c>
      <c r="AG44" s="76" t="str">
        <f t="shared" ref="AG44" si="326">AH44</f>
        <v>Blauw</v>
      </c>
      <c r="AH44" s="76" t="str">
        <f t="shared" si="11"/>
        <v>Blauw</v>
      </c>
      <c r="AI44" s="76" t="str">
        <f t="shared" ref="AI44" si="327">AJ44</f>
        <v>Geel</v>
      </c>
      <c r="AJ44" s="76" t="str">
        <f t="shared" si="13"/>
        <v>Geel</v>
      </c>
      <c r="AK44" s="76" t="str">
        <f t="shared" ref="AK44" si="328">AL44</f>
        <v>Blauw</v>
      </c>
      <c r="AL44" s="76" t="str">
        <f t="shared" si="15"/>
        <v>Blauw</v>
      </c>
    </row>
    <row r="45" spans="1:38" x14ac:dyDescent="0.3">
      <c r="A45" s="53">
        <f t="shared" si="16"/>
        <v>26</v>
      </c>
      <c r="B45" s="54">
        <f>B44+7</f>
        <v>43640</v>
      </c>
      <c r="C45" s="99">
        <f t="shared" si="17"/>
        <v>0</v>
      </c>
      <c r="D45" s="100" t="str">
        <f t="shared" si="56"/>
        <v>Herstel</v>
      </c>
      <c r="E45" s="99">
        <f t="shared" si="18"/>
        <v>0</v>
      </c>
      <c r="F45" s="100">
        <f t="shared" si="19"/>
        <v>0</v>
      </c>
      <c r="G45" s="99">
        <f t="shared" si="20"/>
        <v>0.75</v>
      </c>
      <c r="H45" s="100" t="str">
        <f t="shared" si="21"/>
        <v>Roeien</v>
      </c>
      <c r="I45" s="99">
        <f t="shared" si="22"/>
        <v>0</v>
      </c>
      <c r="J45" s="100">
        <f t="shared" si="23"/>
        <v>0</v>
      </c>
      <c r="K45" s="99" t="str">
        <f t="shared" si="24"/>
        <v xml:space="preserve"> </v>
      </c>
      <c r="L45" s="100" t="str">
        <f t="shared" si="25"/>
        <v xml:space="preserve"> </v>
      </c>
      <c r="M45" s="99">
        <f t="shared" si="26"/>
        <v>0.4375</v>
      </c>
      <c r="N45" s="100" t="str">
        <f t="shared" si="27"/>
        <v>Skiffen</v>
      </c>
      <c r="O45" s="99">
        <f t="shared" si="28"/>
        <v>0.41666666666666669</v>
      </c>
      <c r="P45" s="100" t="str">
        <f t="shared" si="29"/>
        <v>Outdoor</v>
      </c>
      <c r="Q45" s="99">
        <f t="shared" si="30"/>
        <v>0.5</v>
      </c>
      <c r="R45" s="100" t="str">
        <f t="shared" si="31"/>
        <v>Ploeg</v>
      </c>
      <c r="S45" s="44">
        <f ca="1">OFFSET('De zon'!$A$3,DAY($B45),(2*MONTH($B45))-1)</f>
        <v>0.22291666666666665</v>
      </c>
      <c r="T45" s="44">
        <f ca="1">OFFSET('De zon'!$A$3,DAY($B45),(2*MONTH($B45)))</f>
        <v>0.9194444444444444</v>
      </c>
      <c r="U45" s="10">
        <f t="shared" si="0"/>
        <v>43645</v>
      </c>
      <c r="V45" s="10">
        <f>U45+1</f>
        <v>43646</v>
      </c>
      <c r="W45" s="76" t="str">
        <f t="shared" si="32"/>
        <v>Grijs</v>
      </c>
      <c r="X45" s="76" t="str">
        <f t="shared" si="33"/>
        <v>Grijs</v>
      </c>
      <c r="Y45" s="76" t="e">
        <f t="shared" ref="Y45" si="329">Z45</f>
        <v>#N/A</v>
      </c>
      <c r="Z45" s="76" t="e">
        <f t="shared" si="3"/>
        <v>#N/A</v>
      </c>
      <c r="AA45" s="76" t="str">
        <f t="shared" ref="AA45" si="330">AB45</f>
        <v>Blauw</v>
      </c>
      <c r="AB45" s="76" t="str">
        <f t="shared" si="5"/>
        <v>Blauw</v>
      </c>
      <c r="AC45" s="76" t="e">
        <f t="shared" ref="AC45" si="331">AD45</f>
        <v>#N/A</v>
      </c>
      <c r="AD45" s="76" t="e">
        <f t="shared" si="7"/>
        <v>#N/A</v>
      </c>
      <c r="AE45" s="76" t="e">
        <f t="shared" ref="AE45" si="332">AF45</f>
        <v>#N/A</v>
      </c>
      <c r="AF45" s="76" t="e">
        <f t="shared" si="9"/>
        <v>#N/A</v>
      </c>
      <c r="AG45" s="76" t="str">
        <f t="shared" ref="AG45" si="333">AH45</f>
        <v>Blauw</v>
      </c>
      <c r="AH45" s="76" t="str">
        <f t="shared" si="11"/>
        <v>Blauw</v>
      </c>
      <c r="AI45" s="76" t="str">
        <f t="shared" ref="AI45" si="334">AJ45</f>
        <v>Geel</v>
      </c>
      <c r="AJ45" s="76" t="str">
        <f t="shared" si="13"/>
        <v>Geel</v>
      </c>
      <c r="AK45" s="76" t="str">
        <f t="shared" ref="AK45" si="335">AL45</f>
        <v>Blauw</v>
      </c>
      <c r="AL45" s="76" t="str">
        <f t="shared" si="15"/>
        <v>Blauw</v>
      </c>
    </row>
    <row r="46" spans="1:38" x14ac:dyDescent="0.3">
      <c r="A46" s="53">
        <f t="shared" si="16"/>
        <v>27</v>
      </c>
      <c r="B46" s="54">
        <f>B45+7</f>
        <v>43647</v>
      </c>
      <c r="C46" s="99">
        <f t="shared" si="17"/>
        <v>0</v>
      </c>
      <c r="D46" s="100" t="str">
        <f t="shared" si="56"/>
        <v>Herstel</v>
      </c>
      <c r="E46" s="99">
        <f t="shared" si="18"/>
        <v>0</v>
      </c>
      <c r="F46" s="100">
        <f t="shared" si="19"/>
        <v>0</v>
      </c>
      <c r="G46" s="99">
        <f t="shared" si="20"/>
        <v>0.75</v>
      </c>
      <c r="H46" s="100" t="str">
        <f t="shared" si="21"/>
        <v>Roeien</v>
      </c>
      <c r="I46" s="99">
        <f t="shared" si="22"/>
        <v>0</v>
      </c>
      <c r="J46" s="100">
        <f t="shared" si="23"/>
        <v>0</v>
      </c>
      <c r="K46" s="99" t="str">
        <f t="shared" si="24"/>
        <v xml:space="preserve"> </v>
      </c>
      <c r="L46" s="100" t="str">
        <f t="shared" si="25"/>
        <v xml:space="preserve"> </v>
      </c>
      <c r="M46" s="99">
        <f t="shared" si="26"/>
        <v>0.4375</v>
      </c>
      <c r="N46" s="100" t="str">
        <f t="shared" si="27"/>
        <v>Skiffen</v>
      </c>
      <c r="O46" s="99">
        <f t="shared" si="28"/>
        <v>0.41666666666666669</v>
      </c>
      <c r="P46" s="100" t="str">
        <f t="shared" si="29"/>
        <v>Outdoor</v>
      </c>
      <c r="Q46" s="99">
        <f t="shared" si="30"/>
        <v>0.5</v>
      </c>
      <c r="R46" s="100" t="str">
        <f t="shared" si="31"/>
        <v>Ploeg</v>
      </c>
      <c r="S46" s="44">
        <f ca="1">OFFSET('De zon'!$A$3,DAY($B46),(2*MONTH($B46))-1)</f>
        <v>0.22569444444444445</v>
      </c>
      <c r="T46" s="44">
        <f ca="1">OFFSET('De zon'!$A$3,DAY($B46),(2*MONTH($B46)))</f>
        <v>0.91875000000000007</v>
      </c>
      <c r="U46" s="10">
        <f t="shared" si="0"/>
        <v>43652</v>
      </c>
      <c r="V46" s="10">
        <f t="shared" si="1"/>
        <v>43653</v>
      </c>
      <c r="W46" s="76" t="str">
        <f t="shared" si="32"/>
        <v>Grijs</v>
      </c>
      <c r="X46" s="76" t="str">
        <f t="shared" si="33"/>
        <v>Grijs</v>
      </c>
      <c r="Y46" s="76" t="e">
        <f t="shared" ref="Y46" si="336">Z46</f>
        <v>#N/A</v>
      </c>
      <c r="Z46" s="76" t="e">
        <f t="shared" si="3"/>
        <v>#N/A</v>
      </c>
      <c r="AA46" s="76" t="str">
        <f t="shared" ref="AA46" si="337">AB46</f>
        <v>Blauw</v>
      </c>
      <c r="AB46" s="76" t="str">
        <f t="shared" si="5"/>
        <v>Blauw</v>
      </c>
      <c r="AC46" s="76" t="e">
        <f t="shared" ref="AC46" si="338">AD46</f>
        <v>#N/A</v>
      </c>
      <c r="AD46" s="76" t="e">
        <f t="shared" si="7"/>
        <v>#N/A</v>
      </c>
      <c r="AE46" s="76" t="e">
        <f t="shared" ref="AE46" si="339">AF46</f>
        <v>#N/A</v>
      </c>
      <c r="AF46" s="76" t="e">
        <f t="shared" si="9"/>
        <v>#N/A</v>
      </c>
      <c r="AG46" s="76" t="str">
        <f t="shared" ref="AG46" si="340">AH46</f>
        <v>Blauw</v>
      </c>
      <c r="AH46" s="76" t="str">
        <f t="shared" si="11"/>
        <v>Blauw</v>
      </c>
      <c r="AI46" s="76" t="str">
        <f t="shared" ref="AI46" si="341">AJ46</f>
        <v>Geel</v>
      </c>
      <c r="AJ46" s="76" t="str">
        <f t="shared" si="13"/>
        <v>Geel</v>
      </c>
      <c r="AK46" s="76" t="str">
        <f t="shared" ref="AK46" si="342">AL46</f>
        <v>Blauw</v>
      </c>
      <c r="AL46" s="76" t="str">
        <f t="shared" si="15"/>
        <v>Blauw</v>
      </c>
    </row>
    <row r="47" spans="1:38" x14ac:dyDescent="0.3">
      <c r="A47" s="53">
        <f t="shared" si="16"/>
        <v>28</v>
      </c>
      <c r="B47" s="54">
        <f>B46+7</f>
        <v>43654</v>
      </c>
      <c r="C47" s="99">
        <f t="shared" si="17"/>
        <v>0</v>
      </c>
      <c r="D47" s="100" t="s">
        <v>18</v>
      </c>
      <c r="E47" s="99">
        <f t="shared" si="18"/>
        <v>0</v>
      </c>
      <c r="F47" s="100" t="s">
        <v>18</v>
      </c>
      <c r="G47" s="99"/>
      <c r="H47" s="101" t="s">
        <v>18</v>
      </c>
      <c r="I47" s="99">
        <f t="shared" si="22"/>
        <v>0</v>
      </c>
      <c r="J47" s="100" t="s">
        <v>18</v>
      </c>
      <c r="K47" s="99" t="str">
        <f t="shared" si="24"/>
        <v xml:space="preserve"> </v>
      </c>
      <c r="L47" s="101" t="s">
        <v>18</v>
      </c>
      <c r="M47" s="99"/>
      <c r="N47" s="100" t="s">
        <v>18</v>
      </c>
      <c r="O47" s="99"/>
      <c r="P47" s="100" t="s">
        <v>18</v>
      </c>
      <c r="Q47" s="99"/>
      <c r="R47" s="100" t="s">
        <v>18</v>
      </c>
      <c r="S47" s="44">
        <f ca="1">OFFSET('De zon'!$A$3,DAY($B47),(2*MONTH($B47))-1)</f>
        <v>0.2298611111111111</v>
      </c>
      <c r="T47" s="44">
        <f ca="1">OFFSET('De zon'!$A$3,DAY($B47),(2*MONTH($B47)))</f>
        <v>0.9159722222222223</v>
      </c>
      <c r="U47" s="10">
        <f t="shared" si="0"/>
        <v>43659</v>
      </c>
      <c r="V47" s="10">
        <f t="shared" si="1"/>
        <v>43660</v>
      </c>
      <c r="W47" s="76" t="str">
        <f t="shared" si="32"/>
        <v>Grijs</v>
      </c>
      <c r="X47" s="76" t="str">
        <f t="shared" si="33"/>
        <v>Grijs</v>
      </c>
      <c r="Y47" s="76" t="str">
        <f t="shared" ref="Y47" si="343">Z47</f>
        <v>Grijs</v>
      </c>
      <c r="Z47" s="76" t="str">
        <f t="shared" si="3"/>
        <v>Grijs</v>
      </c>
      <c r="AA47" s="76" t="str">
        <f t="shared" ref="AA47" si="344">AB47</f>
        <v>Grijs</v>
      </c>
      <c r="AB47" s="76" t="str">
        <f t="shared" si="5"/>
        <v>Grijs</v>
      </c>
      <c r="AC47" s="76" t="str">
        <f t="shared" ref="AC47" si="345">AD47</f>
        <v>Grijs</v>
      </c>
      <c r="AD47" s="76" t="str">
        <f t="shared" si="7"/>
        <v>Grijs</v>
      </c>
      <c r="AE47" s="76" t="str">
        <f t="shared" ref="AE47" si="346">AF47</f>
        <v>Grijs</v>
      </c>
      <c r="AF47" s="76" t="str">
        <f t="shared" si="9"/>
        <v>Grijs</v>
      </c>
      <c r="AG47" s="76" t="str">
        <f t="shared" ref="AG47" si="347">AH47</f>
        <v>Grijs</v>
      </c>
      <c r="AH47" s="76" t="str">
        <f t="shared" si="11"/>
        <v>Grijs</v>
      </c>
      <c r="AI47" s="76" t="str">
        <f t="shared" ref="AI47" si="348">AJ47</f>
        <v>Grijs</v>
      </c>
      <c r="AJ47" s="76" t="str">
        <f t="shared" si="13"/>
        <v>Grijs</v>
      </c>
      <c r="AK47" s="76" t="str">
        <f t="shared" ref="AK47" si="349">AL47</f>
        <v>Grijs</v>
      </c>
      <c r="AL47" s="76" t="str">
        <f t="shared" si="15"/>
        <v>Grijs</v>
      </c>
    </row>
    <row r="48" spans="1:38" x14ac:dyDescent="0.3">
      <c r="A48" s="53">
        <f t="shared" si="16"/>
        <v>29</v>
      </c>
      <c r="B48" s="55">
        <f>B47+7</f>
        <v>43661</v>
      </c>
      <c r="C48" s="99">
        <f t="shared" si="17"/>
        <v>0</v>
      </c>
      <c r="D48" s="100" t="str">
        <f t="shared" si="56"/>
        <v>Vakantie</v>
      </c>
      <c r="E48" s="99">
        <f t="shared" si="18"/>
        <v>0</v>
      </c>
      <c r="F48" s="100" t="str">
        <f t="shared" si="19"/>
        <v>Vakantie</v>
      </c>
      <c r="G48" s="99">
        <f t="shared" si="20"/>
        <v>0</v>
      </c>
      <c r="H48" s="101" t="str">
        <f t="shared" si="21"/>
        <v>Vakantie</v>
      </c>
      <c r="I48" s="99">
        <f t="shared" si="22"/>
        <v>0</v>
      </c>
      <c r="J48" s="100" t="str">
        <f t="shared" si="23"/>
        <v>Vakantie</v>
      </c>
      <c r="K48" s="99" t="str">
        <f t="shared" si="24"/>
        <v xml:space="preserve"> </v>
      </c>
      <c r="L48" s="101" t="str">
        <f t="shared" si="25"/>
        <v>Vakantie</v>
      </c>
      <c r="M48" s="99">
        <f t="shared" si="26"/>
        <v>0</v>
      </c>
      <c r="N48" s="100" t="str">
        <f t="shared" si="27"/>
        <v>Vakantie</v>
      </c>
      <c r="O48" s="99">
        <f t="shared" si="28"/>
        <v>0</v>
      </c>
      <c r="P48" s="100" t="str">
        <f t="shared" si="29"/>
        <v>Vakantie</v>
      </c>
      <c r="Q48" s="99">
        <f t="shared" si="30"/>
        <v>0</v>
      </c>
      <c r="R48" s="100" t="str">
        <f t="shared" si="31"/>
        <v>Vakantie</v>
      </c>
      <c r="S48" s="44">
        <f ca="1">OFFSET('De zon'!$A$3,DAY($B48),(2*MONTH($B48))-1)</f>
        <v>0.23541666666666669</v>
      </c>
      <c r="T48" s="44">
        <f ca="1">OFFSET('De zon'!$A$3,DAY($B48),(2*MONTH($B48)))</f>
        <v>0.91180555555555554</v>
      </c>
      <c r="U48" s="10">
        <f t="shared" si="0"/>
        <v>43666</v>
      </c>
      <c r="V48" s="10">
        <f t="shared" si="1"/>
        <v>43667</v>
      </c>
      <c r="W48" s="76" t="str">
        <f t="shared" si="32"/>
        <v>Grijs</v>
      </c>
      <c r="X48" s="76" t="str">
        <f t="shared" si="33"/>
        <v>Grijs</v>
      </c>
      <c r="Y48" s="76" t="str">
        <f t="shared" ref="Y48" si="350">Z48</f>
        <v>Grijs</v>
      </c>
      <c r="Z48" s="76" t="str">
        <f t="shared" si="3"/>
        <v>Grijs</v>
      </c>
      <c r="AA48" s="76" t="str">
        <f t="shared" ref="AA48" si="351">AB48</f>
        <v>Grijs</v>
      </c>
      <c r="AB48" s="76" t="str">
        <f t="shared" si="5"/>
        <v>Grijs</v>
      </c>
      <c r="AC48" s="76" t="str">
        <f t="shared" ref="AC48" si="352">AD48</f>
        <v>Grijs</v>
      </c>
      <c r="AD48" s="76" t="str">
        <f t="shared" si="7"/>
        <v>Grijs</v>
      </c>
      <c r="AE48" s="76" t="str">
        <f t="shared" ref="AE48" si="353">AF48</f>
        <v>Grijs</v>
      </c>
      <c r="AF48" s="76" t="str">
        <f t="shared" si="9"/>
        <v>Grijs</v>
      </c>
      <c r="AG48" s="76" t="str">
        <f t="shared" ref="AG48" si="354">AH48</f>
        <v>Grijs</v>
      </c>
      <c r="AH48" s="76" t="str">
        <f t="shared" si="11"/>
        <v>Grijs</v>
      </c>
      <c r="AI48" s="76" t="str">
        <f t="shared" ref="AI48" si="355">AJ48</f>
        <v>Grijs</v>
      </c>
      <c r="AJ48" s="76" t="str">
        <f t="shared" si="13"/>
        <v>Grijs</v>
      </c>
      <c r="AK48" s="76" t="str">
        <f t="shared" ref="AK48" si="356">AL48</f>
        <v>Grijs</v>
      </c>
      <c r="AL48" s="76" t="str">
        <f t="shared" si="15"/>
        <v>Grijs</v>
      </c>
    </row>
    <row r="49" spans="1:38" x14ac:dyDescent="0.3">
      <c r="A49" s="56">
        <f t="shared" si="16"/>
        <v>30</v>
      </c>
      <c r="B49" s="57">
        <f>B48+7</f>
        <v>43668</v>
      </c>
      <c r="C49" s="102">
        <f t="shared" si="17"/>
        <v>0</v>
      </c>
      <c r="D49" s="103" t="str">
        <f t="shared" si="56"/>
        <v>Vakantie</v>
      </c>
      <c r="E49" s="102">
        <f t="shared" si="18"/>
        <v>0</v>
      </c>
      <c r="F49" s="103" t="str">
        <f t="shared" si="19"/>
        <v>Vakantie</v>
      </c>
      <c r="G49" s="102">
        <f t="shared" si="20"/>
        <v>0</v>
      </c>
      <c r="H49" s="104" t="str">
        <f t="shared" si="21"/>
        <v>Vakantie</v>
      </c>
      <c r="I49" s="102">
        <f t="shared" si="22"/>
        <v>0</v>
      </c>
      <c r="J49" s="103" t="str">
        <f t="shared" si="23"/>
        <v>Vakantie</v>
      </c>
      <c r="K49" s="102" t="str">
        <f t="shared" si="24"/>
        <v xml:space="preserve"> </v>
      </c>
      <c r="L49" s="104" t="str">
        <f t="shared" si="25"/>
        <v>Vakantie</v>
      </c>
      <c r="M49" s="102">
        <f t="shared" si="26"/>
        <v>0</v>
      </c>
      <c r="N49" s="103" t="str">
        <f t="shared" si="27"/>
        <v>Vakantie</v>
      </c>
      <c r="O49" s="102">
        <f t="shared" si="28"/>
        <v>0</v>
      </c>
      <c r="P49" s="103" t="str">
        <f t="shared" si="29"/>
        <v>Vakantie</v>
      </c>
      <c r="Q49" s="102">
        <f t="shared" si="30"/>
        <v>0</v>
      </c>
      <c r="R49" s="103" t="str">
        <f t="shared" si="31"/>
        <v>Vakantie</v>
      </c>
      <c r="S49" s="44">
        <f ca="1">OFFSET('De zon'!$A$3,DAY($B49),(2*MONTH($B49))-1)</f>
        <v>0.24166666666666667</v>
      </c>
      <c r="T49" s="44">
        <f ca="1">OFFSET('De zon'!$A$3,DAY($B49),(2*MONTH($B49)))</f>
        <v>0.90625</v>
      </c>
      <c r="U49" s="10">
        <f t="shared" si="0"/>
        <v>43673</v>
      </c>
      <c r="V49" s="10">
        <f t="shared" si="1"/>
        <v>43674</v>
      </c>
      <c r="W49" s="76" t="str">
        <f t="shared" si="32"/>
        <v>Grijs</v>
      </c>
      <c r="X49" s="76" t="str">
        <f t="shared" si="33"/>
        <v>Grijs</v>
      </c>
      <c r="Y49" s="76" t="str">
        <f t="shared" ref="Y49" si="357">Z49</f>
        <v>Grijs</v>
      </c>
      <c r="Z49" s="76" t="str">
        <f t="shared" si="3"/>
        <v>Grijs</v>
      </c>
      <c r="AA49" s="76" t="str">
        <f t="shared" ref="AA49" si="358">AB49</f>
        <v>Grijs</v>
      </c>
      <c r="AB49" s="76" t="str">
        <f t="shared" si="5"/>
        <v>Grijs</v>
      </c>
      <c r="AC49" s="76" t="str">
        <f t="shared" ref="AC49" si="359">AD49</f>
        <v>Grijs</v>
      </c>
      <c r="AD49" s="76" t="str">
        <f t="shared" si="7"/>
        <v>Grijs</v>
      </c>
      <c r="AE49" s="76" t="str">
        <f t="shared" ref="AE49" si="360">AF49</f>
        <v>Grijs</v>
      </c>
      <c r="AF49" s="76" t="str">
        <f t="shared" si="9"/>
        <v>Grijs</v>
      </c>
      <c r="AG49" s="76" t="str">
        <f t="shared" ref="AG49" si="361">AH49</f>
        <v>Grijs</v>
      </c>
      <c r="AH49" s="76" t="str">
        <f t="shared" si="11"/>
        <v>Grijs</v>
      </c>
      <c r="AI49" s="76" t="str">
        <f t="shared" ref="AI49" si="362">AJ49</f>
        <v>Grijs</v>
      </c>
      <c r="AJ49" s="76" t="str">
        <f t="shared" si="13"/>
        <v>Grijs</v>
      </c>
      <c r="AK49" s="76" t="str">
        <f t="shared" ref="AK49" si="363">AL49</f>
        <v>Grijs</v>
      </c>
      <c r="AL49" s="76" t="str">
        <f t="shared" si="15"/>
        <v>Grijs</v>
      </c>
    </row>
    <row r="50" spans="1:38" x14ac:dyDescent="0.3">
      <c r="A50" s="58"/>
      <c r="B50" s="59"/>
      <c r="C50" s="11"/>
      <c r="D50" s="12"/>
      <c r="E50" s="12"/>
      <c r="F50" s="15"/>
      <c r="G50" s="12"/>
      <c r="H50" s="15"/>
      <c r="I50" s="12"/>
      <c r="J50" s="15"/>
      <c r="K50" s="12"/>
      <c r="L50" s="15"/>
      <c r="M50" s="12"/>
      <c r="N50" s="15"/>
      <c r="O50" s="12"/>
      <c r="P50" s="15"/>
      <c r="W50" s="66"/>
      <c r="X50" s="77"/>
      <c r="Y50" s="77"/>
      <c r="Z50" s="76"/>
      <c r="AA50" s="77"/>
      <c r="AB50" s="77"/>
      <c r="AC50" s="77"/>
      <c r="AD50" s="77"/>
      <c r="AE50" s="77"/>
      <c r="AF50" s="77"/>
      <c r="AG50" s="77"/>
      <c r="AH50" s="66"/>
      <c r="AI50" s="66"/>
      <c r="AJ50" s="66"/>
      <c r="AK50" s="66"/>
      <c r="AL50" s="66"/>
    </row>
    <row r="51" spans="1:38" x14ac:dyDescent="0.3">
      <c r="A51" s="60" t="s">
        <v>71</v>
      </c>
      <c r="B51" s="60" t="s">
        <v>67</v>
      </c>
      <c r="C51" s="71"/>
      <c r="D51" s="70"/>
      <c r="E51" s="72" t="s">
        <v>58</v>
      </c>
      <c r="F51" s="69" t="s">
        <v>68</v>
      </c>
      <c r="I51" s="67" t="s">
        <v>58</v>
      </c>
      <c r="J51" s="68" t="s">
        <v>59</v>
      </c>
      <c r="K51"/>
      <c r="L51" s="31"/>
      <c r="O51" s="13" t="s">
        <v>19</v>
      </c>
      <c r="P51" s="4" t="s">
        <v>20</v>
      </c>
      <c r="Q51" s="7" t="s">
        <v>21</v>
      </c>
      <c r="R51" s="6"/>
      <c r="W51" s="66"/>
      <c r="X51" s="77"/>
      <c r="Y51" s="77"/>
      <c r="Z51" s="76"/>
      <c r="AA51" s="77"/>
      <c r="AB51" s="77"/>
      <c r="AC51" s="77"/>
      <c r="AD51" s="77"/>
      <c r="AE51" s="77"/>
      <c r="AF51" s="77"/>
      <c r="AG51" s="77"/>
      <c r="AH51" s="66"/>
      <c r="AI51" s="66"/>
      <c r="AJ51" s="66"/>
      <c r="AK51" s="66"/>
      <c r="AL51" s="66"/>
    </row>
    <row r="52" spans="1:38" x14ac:dyDescent="0.3">
      <c r="A52" s="80" t="s">
        <v>13</v>
      </c>
      <c r="B52" s="81" t="s">
        <v>70</v>
      </c>
      <c r="C52" s="82"/>
      <c r="D52" s="83"/>
      <c r="E52" s="84" t="s">
        <v>64</v>
      </c>
      <c r="F52" s="105" t="str">
        <f>$A52</f>
        <v>Ergometer</v>
      </c>
      <c r="I52" s="62" t="s">
        <v>65</v>
      </c>
      <c r="J52" s="111" t="s">
        <v>65</v>
      </c>
      <c r="K52"/>
      <c r="L52" s="31"/>
      <c r="O52" s="16">
        <v>1</v>
      </c>
      <c r="P52" s="47" t="s">
        <v>22</v>
      </c>
      <c r="Q52" s="17">
        <v>0.85</v>
      </c>
      <c r="R52" s="18"/>
      <c r="W52" s="66"/>
      <c r="X52" s="77"/>
      <c r="Y52" s="77"/>
      <c r="Z52" s="76" t="str">
        <f t="shared" si="3"/>
        <v>Paars</v>
      </c>
      <c r="AA52" s="77"/>
      <c r="AB52" s="77"/>
      <c r="AC52" s="77"/>
      <c r="AD52" s="76" t="str">
        <f t="shared" ref="AD52:AD59" si="364">J52</f>
        <v>Blauw</v>
      </c>
      <c r="AE52" s="77"/>
      <c r="AF52" s="77"/>
      <c r="AG52" s="77"/>
      <c r="AH52" s="66"/>
      <c r="AI52" s="66"/>
      <c r="AJ52" s="66"/>
      <c r="AK52" s="66"/>
      <c r="AL52" s="66"/>
    </row>
    <row r="53" spans="1:38" x14ac:dyDescent="0.3">
      <c r="A53" s="80" t="s">
        <v>57</v>
      </c>
      <c r="B53" s="85" t="s">
        <v>57</v>
      </c>
      <c r="C53" s="82"/>
      <c r="D53" s="83"/>
      <c r="E53" s="84" t="s">
        <v>60</v>
      </c>
      <c r="F53" s="106" t="str">
        <f t="shared" ref="F53:F69" si="365">$A53</f>
        <v>Fietsen</v>
      </c>
      <c r="I53" s="63" t="s">
        <v>62</v>
      </c>
      <c r="J53" s="112" t="s">
        <v>62</v>
      </c>
      <c r="K53"/>
      <c r="L53" s="31"/>
      <c r="O53" s="19">
        <v>2</v>
      </c>
      <c r="P53" s="48" t="s">
        <v>23</v>
      </c>
      <c r="Q53" s="20">
        <v>5.5E-2</v>
      </c>
      <c r="R53" s="21"/>
      <c r="W53" s="66"/>
      <c r="X53" s="66"/>
      <c r="Y53" s="66"/>
      <c r="Z53" s="76" t="str">
        <f t="shared" si="3"/>
        <v>Groen</v>
      </c>
      <c r="AA53" s="66"/>
      <c r="AB53" s="66"/>
      <c r="AC53" s="66"/>
      <c r="AD53" s="76" t="str">
        <f t="shared" si="364"/>
        <v>Geel</v>
      </c>
      <c r="AE53" s="66"/>
      <c r="AF53" s="66"/>
      <c r="AG53" s="66"/>
      <c r="AH53" s="66"/>
      <c r="AI53" s="66"/>
      <c r="AJ53" s="66"/>
      <c r="AK53" s="66"/>
      <c r="AL53" s="66"/>
    </row>
    <row r="54" spans="1:38" x14ac:dyDescent="0.3">
      <c r="A54" s="80" t="s">
        <v>15</v>
      </c>
      <c r="B54" s="85" t="s">
        <v>53</v>
      </c>
      <c r="C54" s="82"/>
      <c r="D54" s="83"/>
      <c r="E54" s="84" t="s">
        <v>62</v>
      </c>
      <c r="F54" s="107" t="str">
        <f t="shared" si="365"/>
        <v>Indoor</v>
      </c>
      <c r="I54" s="63" t="s">
        <v>61</v>
      </c>
      <c r="J54" s="113" t="s">
        <v>61</v>
      </c>
      <c r="K54"/>
      <c r="L54" s="31"/>
      <c r="O54" s="22">
        <v>3</v>
      </c>
      <c r="P54" s="49" t="s">
        <v>24</v>
      </c>
      <c r="Q54" s="23">
        <v>5.5E-2</v>
      </c>
      <c r="R54" s="24"/>
      <c r="W54" s="66"/>
      <c r="X54" s="66"/>
      <c r="Y54" s="66"/>
      <c r="Z54" s="76" t="str">
        <f t="shared" si="3"/>
        <v>Geel</v>
      </c>
      <c r="AA54" s="66"/>
      <c r="AB54" s="66"/>
      <c r="AC54" s="66"/>
      <c r="AD54" s="76" t="str">
        <f t="shared" si="364"/>
        <v>Grijs</v>
      </c>
      <c r="AE54" s="66"/>
      <c r="AF54" s="66"/>
      <c r="AG54" s="66"/>
      <c r="AH54" s="66"/>
      <c r="AI54" s="66"/>
      <c r="AJ54" s="66"/>
      <c r="AK54" s="66"/>
      <c r="AL54" s="66"/>
    </row>
    <row r="55" spans="1:38" x14ac:dyDescent="0.3">
      <c r="A55" s="80" t="s">
        <v>54</v>
      </c>
      <c r="B55" s="85" t="s">
        <v>52</v>
      </c>
      <c r="C55" s="82"/>
      <c r="D55" s="83"/>
      <c r="E55" s="84" t="s">
        <v>62</v>
      </c>
      <c r="F55" s="108" t="str">
        <f t="shared" si="365"/>
        <v>Kracht</v>
      </c>
      <c r="I55" s="63" t="s">
        <v>60</v>
      </c>
      <c r="J55" s="114" t="s">
        <v>60</v>
      </c>
      <c r="K55"/>
      <c r="L55" s="31"/>
      <c r="O55" s="25">
        <v>4</v>
      </c>
      <c r="P55" s="50" t="s">
        <v>25</v>
      </c>
      <c r="Q55" s="26">
        <v>0.04</v>
      </c>
      <c r="R55" s="27"/>
      <c r="W55" s="66"/>
      <c r="X55" s="66"/>
      <c r="Y55" s="66"/>
      <c r="Z55" s="76" t="str">
        <f t="shared" si="3"/>
        <v>Geel</v>
      </c>
      <c r="AA55" s="66"/>
      <c r="AB55" s="66"/>
      <c r="AC55" s="66"/>
      <c r="AD55" s="76" t="str">
        <f t="shared" si="364"/>
        <v>Groen</v>
      </c>
      <c r="AE55" s="66"/>
      <c r="AF55" s="66"/>
      <c r="AG55" s="66"/>
      <c r="AH55" s="66"/>
      <c r="AI55" s="66"/>
      <c r="AJ55" s="66"/>
      <c r="AK55" s="66"/>
      <c r="AL55" s="66"/>
    </row>
    <row r="56" spans="1:38" x14ac:dyDescent="0.3">
      <c r="A56" s="80" t="s">
        <v>48</v>
      </c>
      <c r="B56" s="85" t="s">
        <v>27</v>
      </c>
      <c r="C56" s="82"/>
      <c r="D56" s="83"/>
      <c r="E56" s="84" t="s">
        <v>62</v>
      </c>
      <c r="F56" s="109" t="str">
        <f t="shared" si="365"/>
        <v>Land</v>
      </c>
      <c r="I56" s="63" t="s">
        <v>66</v>
      </c>
      <c r="J56" s="115" t="s">
        <v>66</v>
      </c>
      <c r="K56"/>
      <c r="L56" s="31"/>
      <c r="O56" s="28">
        <v>5</v>
      </c>
      <c r="P56" s="51" t="s">
        <v>26</v>
      </c>
      <c r="Q56" s="29">
        <v>5.0000000000000001E-3</v>
      </c>
      <c r="R56" s="30"/>
      <c r="W56" s="66"/>
      <c r="X56" s="66"/>
      <c r="Y56" s="66"/>
      <c r="Z56" s="76" t="str">
        <f t="shared" si="3"/>
        <v>Geel</v>
      </c>
      <c r="AA56" s="66"/>
      <c r="AB56" s="66"/>
      <c r="AC56" s="66"/>
      <c r="AD56" s="76" t="str">
        <f t="shared" si="364"/>
        <v>Oranje</v>
      </c>
      <c r="AE56" s="66"/>
      <c r="AF56" s="66"/>
      <c r="AG56" s="66"/>
      <c r="AH56" s="66"/>
      <c r="AI56" s="66"/>
      <c r="AJ56" s="66"/>
      <c r="AK56" s="66"/>
      <c r="AL56" s="66"/>
    </row>
    <row r="57" spans="1:38" x14ac:dyDescent="0.3">
      <c r="A57" s="80" t="s">
        <v>14</v>
      </c>
      <c r="B57" s="85" t="s">
        <v>51</v>
      </c>
      <c r="C57" s="82"/>
      <c r="D57" s="83"/>
      <c r="E57" s="84" t="s">
        <v>62</v>
      </c>
      <c r="F57" s="109" t="str">
        <f t="shared" si="365"/>
        <v>Outdoor</v>
      </c>
      <c r="I57" s="63" t="s">
        <v>64</v>
      </c>
      <c r="J57" s="116" t="s">
        <v>64</v>
      </c>
      <c r="K57" s="12"/>
      <c r="L57" s="15"/>
      <c r="Q57" s="14"/>
      <c r="R57" s="32"/>
      <c r="W57" s="66"/>
      <c r="X57" s="66"/>
      <c r="Y57" s="66"/>
      <c r="Z57" s="76" t="str">
        <f t="shared" si="3"/>
        <v>Geel</v>
      </c>
      <c r="AA57" s="66"/>
      <c r="AB57" s="66"/>
      <c r="AC57" s="66"/>
      <c r="AD57" s="76" t="str">
        <f t="shared" si="364"/>
        <v>Paars</v>
      </c>
      <c r="AE57" s="66"/>
      <c r="AF57" s="66"/>
      <c r="AG57" s="66"/>
      <c r="AH57" s="66"/>
      <c r="AI57" s="66"/>
      <c r="AJ57" s="66"/>
      <c r="AK57" s="66"/>
      <c r="AL57" s="66"/>
    </row>
    <row r="58" spans="1:38" ht="15" customHeight="1" x14ac:dyDescent="0.3">
      <c r="A58" s="80" t="s">
        <v>56</v>
      </c>
      <c r="B58" s="85" t="s">
        <v>10</v>
      </c>
      <c r="C58" s="82"/>
      <c r="D58" s="83"/>
      <c r="E58" s="84" t="s">
        <v>65</v>
      </c>
      <c r="F58" s="109" t="str">
        <f t="shared" si="365"/>
        <v>Ploeg</v>
      </c>
      <c r="I58" s="63" t="s">
        <v>63</v>
      </c>
      <c r="J58" s="117" t="s">
        <v>63</v>
      </c>
      <c r="K58"/>
      <c r="L58" s="31"/>
      <c r="M58"/>
      <c r="N58" s="31"/>
      <c r="O58"/>
      <c r="P58" s="31"/>
      <c r="W58" s="66"/>
      <c r="X58" s="66"/>
      <c r="Y58" s="66"/>
      <c r="Z58" s="76" t="str">
        <f t="shared" si="3"/>
        <v>Blauw</v>
      </c>
      <c r="AA58" s="66"/>
      <c r="AB58" s="66"/>
      <c r="AC58" s="66"/>
      <c r="AD58" s="76" t="str">
        <f t="shared" si="364"/>
        <v>Rood</v>
      </c>
      <c r="AE58" s="66"/>
      <c r="AF58" s="66"/>
      <c r="AG58" s="66"/>
      <c r="AH58" s="66"/>
      <c r="AI58" s="66"/>
      <c r="AJ58" s="66"/>
      <c r="AK58" s="66"/>
      <c r="AL58" s="66"/>
    </row>
    <row r="59" spans="1:38" ht="14.4" customHeight="1" x14ac:dyDescent="0.3">
      <c r="A59" s="80" t="s">
        <v>17</v>
      </c>
      <c r="B59" s="85" t="s">
        <v>50</v>
      </c>
      <c r="C59" s="82"/>
      <c r="D59" s="83"/>
      <c r="E59" s="84" t="s">
        <v>65</v>
      </c>
      <c r="F59" s="109" t="str">
        <f t="shared" si="365"/>
        <v>Roeien</v>
      </c>
      <c r="G59" s="61"/>
      <c r="H59" s="65"/>
      <c r="I59" s="64" t="s">
        <v>69</v>
      </c>
      <c r="J59" s="118" t="s">
        <v>69</v>
      </c>
      <c r="K59"/>
      <c r="L59" s="31"/>
      <c r="M59"/>
      <c r="N59" s="31"/>
      <c r="O59"/>
      <c r="P59" s="31"/>
      <c r="W59" s="66"/>
      <c r="X59" s="66"/>
      <c r="Y59" s="66"/>
      <c r="Z59" s="76" t="str">
        <f t="shared" si="3"/>
        <v>Blauw</v>
      </c>
      <c r="AA59" s="66"/>
      <c r="AB59" s="66"/>
      <c r="AC59" s="66"/>
      <c r="AD59" s="76" t="str">
        <f t="shared" si="364"/>
        <v>Wit</v>
      </c>
      <c r="AE59" s="66"/>
      <c r="AF59" s="66"/>
      <c r="AG59" s="66"/>
      <c r="AH59" s="66"/>
      <c r="AI59" s="66"/>
      <c r="AJ59" s="66"/>
      <c r="AK59" s="66"/>
      <c r="AL59" s="66"/>
    </row>
    <row r="60" spans="1:38" x14ac:dyDescent="0.3">
      <c r="A60" s="80" t="s">
        <v>55</v>
      </c>
      <c r="B60" s="85" t="s">
        <v>55</v>
      </c>
      <c r="C60" s="82"/>
      <c r="D60" s="83"/>
      <c r="E60" s="84" t="s">
        <v>65</v>
      </c>
      <c r="F60" s="105" t="str">
        <f t="shared" si="365"/>
        <v>Skiffen</v>
      </c>
      <c r="G60" s="61"/>
      <c r="H60" s="65"/>
      <c r="I60" s="61"/>
      <c r="J60" s="31"/>
      <c r="K60"/>
      <c r="L60" s="31"/>
      <c r="M60"/>
      <c r="N60" s="31"/>
      <c r="O60"/>
      <c r="P60" s="31"/>
      <c r="W60" s="66"/>
      <c r="X60" s="66"/>
      <c r="Y60" s="66"/>
      <c r="Z60" s="76" t="str">
        <f t="shared" si="3"/>
        <v>Blauw</v>
      </c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</row>
    <row r="61" spans="1:38" x14ac:dyDescent="0.3">
      <c r="A61" s="80" t="s">
        <v>16</v>
      </c>
      <c r="B61" s="85" t="s">
        <v>16</v>
      </c>
      <c r="C61" s="82"/>
      <c r="D61" s="83"/>
      <c r="E61" s="84" t="s">
        <v>60</v>
      </c>
      <c r="F61" s="105" t="str">
        <f t="shared" si="365"/>
        <v>Spinnen</v>
      </c>
      <c r="G61" s="61"/>
      <c r="H61" s="65"/>
      <c r="I61" s="61"/>
      <c r="J61" s="31"/>
      <c r="K61"/>
      <c r="L61" s="31"/>
      <c r="M61"/>
      <c r="N61" s="31"/>
      <c r="O61"/>
      <c r="P61" s="43"/>
      <c r="Q61" s="43"/>
      <c r="R61" s="43"/>
      <c r="U61"/>
      <c r="V61"/>
      <c r="W61" s="66"/>
      <c r="X61" s="66"/>
      <c r="Y61" s="66"/>
      <c r="Z61" s="76" t="str">
        <f t="shared" si="3"/>
        <v>Groen</v>
      </c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</row>
    <row r="62" spans="1:38" x14ac:dyDescent="0.3">
      <c r="A62" s="80" t="s">
        <v>18</v>
      </c>
      <c r="B62" s="85" t="s">
        <v>18</v>
      </c>
      <c r="C62" s="82"/>
      <c r="D62" s="83"/>
      <c r="E62" s="84" t="s">
        <v>61</v>
      </c>
      <c r="F62" s="105" t="str">
        <f t="shared" si="365"/>
        <v>Vakantie</v>
      </c>
      <c r="G62" s="61"/>
      <c r="H62" s="65"/>
      <c r="I62" s="61"/>
      <c r="J62" s="31"/>
      <c r="K62"/>
      <c r="L62" s="31"/>
      <c r="M62"/>
      <c r="N62" s="31"/>
      <c r="O62"/>
      <c r="P62" s="43"/>
      <c r="Q62" s="43"/>
      <c r="R62" s="43"/>
      <c r="U62"/>
      <c r="V62"/>
      <c r="W62" s="66"/>
      <c r="X62" s="66"/>
      <c r="Y62" s="66"/>
      <c r="Z62" s="76" t="str">
        <f t="shared" si="3"/>
        <v>Grijs</v>
      </c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</row>
    <row r="63" spans="1:38" x14ac:dyDescent="0.3">
      <c r="A63" s="80" t="s">
        <v>9</v>
      </c>
      <c r="B63" s="85" t="s">
        <v>49</v>
      </c>
      <c r="C63" s="82"/>
      <c r="D63" s="83"/>
      <c r="E63" s="84" t="s">
        <v>61</v>
      </c>
      <c r="F63" s="107" t="str">
        <f t="shared" si="365"/>
        <v>Vrij</v>
      </c>
      <c r="G63" s="61"/>
      <c r="H63" s="65"/>
      <c r="I63" s="61"/>
      <c r="J63" s="31"/>
      <c r="K63"/>
      <c r="L63" s="31"/>
      <c r="M63"/>
      <c r="N63" s="31"/>
      <c r="O63"/>
      <c r="P63" s="43"/>
      <c r="Q63" s="43"/>
      <c r="R63" s="43"/>
      <c r="W63" s="66"/>
      <c r="X63" s="66"/>
      <c r="Y63" s="66"/>
      <c r="Z63" s="76" t="str">
        <f t="shared" si="3"/>
        <v>Grijs</v>
      </c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</row>
    <row r="64" spans="1:38" x14ac:dyDescent="0.3">
      <c r="A64" s="80" t="s">
        <v>28</v>
      </c>
      <c r="B64" s="85" t="s">
        <v>29</v>
      </c>
      <c r="C64" s="82"/>
      <c r="D64" s="83"/>
      <c r="E64" s="84" t="s">
        <v>63</v>
      </c>
      <c r="F64" s="108" t="str">
        <f t="shared" si="365"/>
        <v>Wedstrijd</v>
      </c>
      <c r="G64" s="61"/>
      <c r="H64" s="65"/>
      <c r="I64" s="61"/>
      <c r="J64" s="31"/>
      <c r="K64"/>
      <c r="L64" s="31"/>
      <c r="M64"/>
      <c r="N64" s="31"/>
      <c r="O64"/>
      <c r="P64" s="43"/>
      <c r="Q64" s="43"/>
      <c r="R64" s="43"/>
      <c r="W64" s="66"/>
      <c r="X64" s="66"/>
      <c r="Y64" s="66"/>
      <c r="Z64" s="76" t="str">
        <f t="shared" si="3"/>
        <v>Rood</v>
      </c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</row>
    <row r="65" spans="1:38" x14ac:dyDescent="0.3">
      <c r="A65" s="80" t="s">
        <v>11</v>
      </c>
      <c r="B65" s="85" t="s">
        <v>72</v>
      </c>
      <c r="C65" s="82"/>
      <c r="D65" s="83"/>
      <c r="E65" s="84" t="s">
        <v>63</v>
      </c>
      <c r="F65" s="108" t="str">
        <f t="shared" si="365"/>
        <v>Kick-off</v>
      </c>
      <c r="G65" s="61"/>
      <c r="H65" s="65"/>
      <c r="I65" s="66"/>
      <c r="J65" s="31"/>
      <c r="K65"/>
      <c r="L65" s="31"/>
      <c r="M65"/>
      <c r="N65" s="31"/>
      <c r="O65"/>
      <c r="P65" s="31"/>
      <c r="W65" s="66"/>
      <c r="X65" s="66"/>
      <c r="Y65" s="66"/>
      <c r="Z65" s="76" t="str">
        <f t="shared" si="3"/>
        <v>Rood</v>
      </c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</row>
    <row r="66" spans="1:38" x14ac:dyDescent="0.3">
      <c r="A66" s="80" t="s">
        <v>12</v>
      </c>
      <c r="B66" s="85" t="s">
        <v>73</v>
      </c>
      <c r="C66" s="82"/>
      <c r="D66" s="83"/>
      <c r="E66" s="84" t="s">
        <v>61</v>
      </c>
      <c r="F66" s="108" t="str">
        <f t="shared" si="365"/>
        <v>Herstel</v>
      </c>
      <c r="G66" s="61"/>
      <c r="H66" s="65"/>
      <c r="W66" s="66"/>
      <c r="X66" s="66"/>
      <c r="Y66" s="66"/>
      <c r="Z66" s="76" t="str">
        <f t="shared" si="3"/>
        <v>Grijs</v>
      </c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</row>
    <row r="67" spans="1:38" x14ac:dyDescent="0.3">
      <c r="A67" s="80"/>
      <c r="B67" s="85"/>
      <c r="C67" s="82"/>
      <c r="D67" s="83"/>
      <c r="E67" s="84"/>
      <c r="F67" s="108">
        <f t="shared" si="365"/>
        <v>0</v>
      </c>
      <c r="G67" s="61"/>
      <c r="H67" s="65"/>
      <c r="W67" s="66"/>
      <c r="X67" s="66"/>
      <c r="Y67" s="66"/>
      <c r="Z67" s="76" t="e">
        <f t="shared" ref="Z67" si="366">VLOOKUP(F67,$A$52:$E$69,5,FALSE)</f>
        <v>#N/A</v>
      </c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</row>
    <row r="68" spans="1:38" x14ac:dyDescent="0.3">
      <c r="A68" s="80"/>
      <c r="B68" s="85"/>
      <c r="C68" s="82"/>
      <c r="D68" s="83"/>
      <c r="E68" s="84"/>
      <c r="F68" s="108">
        <f t="shared" si="365"/>
        <v>0</v>
      </c>
      <c r="G68" s="61"/>
      <c r="H68" s="65"/>
      <c r="W68" s="66"/>
      <c r="X68" s="66"/>
      <c r="Y68" s="66"/>
      <c r="Z68" s="76" t="e">
        <f t="shared" si="3"/>
        <v>#N/A</v>
      </c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</row>
    <row r="69" spans="1:38" x14ac:dyDescent="0.3">
      <c r="A69" s="86"/>
      <c r="B69" s="87"/>
      <c r="C69" s="88"/>
      <c r="D69" s="89"/>
      <c r="E69" s="90"/>
      <c r="F69" s="110">
        <f t="shared" si="365"/>
        <v>0</v>
      </c>
      <c r="G69" s="61"/>
      <c r="H69" s="65"/>
      <c r="W69" s="66"/>
      <c r="X69" s="66"/>
      <c r="Y69" s="66"/>
      <c r="Z69" s="76" t="e">
        <f t="shared" ref="Z69" si="367">VLOOKUP(F69,$A$52:$E$69,5,FALSE)</f>
        <v>#N/A</v>
      </c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</row>
  </sheetData>
  <sortState ref="A52:E65">
    <sortCondition ref="A52"/>
  </sortState>
  <mergeCells count="2">
    <mergeCell ref="AI2:AL2"/>
    <mergeCell ref="O2:R2"/>
  </mergeCells>
  <conditionalFormatting sqref="C3:R70">
    <cfRule type="expression" dxfId="8" priority="1">
      <formula>($A3=52)</formula>
    </cfRule>
    <cfRule type="expression" dxfId="7" priority="2" stopIfTrue="1">
      <formula>(W3="Wit")</formula>
    </cfRule>
    <cfRule type="expression" dxfId="6" priority="3" stopIfTrue="1">
      <formula>(W3="Rood")</formula>
    </cfRule>
    <cfRule type="expression" dxfId="5" priority="4" stopIfTrue="1">
      <formula>(W3="Paars")</formula>
    </cfRule>
    <cfRule type="expression" dxfId="4" priority="5" stopIfTrue="1">
      <formula>(W3="Oranje")</formula>
    </cfRule>
    <cfRule type="expression" dxfId="3" priority="6" stopIfTrue="1">
      <formula>(W3="Groen")</formula>
    </cfRule>
    <cfRule type="expression" dxfId="2" priority="7" stopIfTrue="1">
      <formula>(W3="Grijs")</formula>
    </cfRule>
    <cfRule type="expression" dxfId="1" priority="8" stopIfTrue="1">
      <formula>(W3="Geel")</formula>
    </cfRule>
    <cfRule type="expression" dxfId="0" priority="9" stopIfTrue="1">
      <formula>(W3="Blauw")</formula>
    </cfRule>
  </conditionalFormatting>
  <dataValidations count="2">
    <dataValidation type="list" allowBlank="1" showInputMessage="1" showErrorMessage="1" sqref="E52:E69">
      <formula1>Kleur</formula1>
    </dataValidation>
    <dataValidation type="list" allowBlank="1" showInputMessage="1" showErrorMessage="1" sqref="D3:D49 F3:F49 H3:H49 J3:J49 L3:L49 N3:N49 P3:P49 R3:R49">
      <formula1>Activiteit</formula1>
    </dataValidation>
  </dataValidations>
  <pageMargins left="0.35433070866141736" right="0.23622047244094491" top="0.13" bottom="0.55118110236220474" header="0.14000000000000001" footer="0.31496062992125984"/>
  <pageSetup paperSize="9" scale="90" fitToHeight="2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>
      <selection activeCell="B4" sqref="B4"/>
    </sheetView>
  </sheetViews>
  <sheetFormatPr defaultRowHeight="12.6" x14ac:dyDescent="0.2"/>
  <cols>
    <col min="1" max="1" width="8.88671875" style="38"/>
    <col min="2" max="16384" width="8.88671875" style="35"/>
  </cols>
  <sheetData>
    <row r="1" spans="1:25" x14ac:dyDescent="0.2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</row>
    <row r="2" spans="1:25" s="37" customFormat="1" x14ac:dyDescent="0.2">
      <c r="A2" s="36"/>
      <c r="B2" s="125" t="s">
        <v>30</v>
      </c>
      <c r="C2" s="125"/>
      <c r="D2" s="125" t="s">
        <v>31</v>
      </c>
      <c r="E2" s="125"/>
      <c r="F2" s="125" t="s">
        <v>32</v>
      </c>
      <c r="G2" s="125"/>
      <c r="H2" s="125" t="s">
        <v>33</v>
      </c>
      <c r="I2" s="125"/>
      <c r="J2" s="125" t="s">
        <v>34</v>
      </c>
      <c r="K2" s="125"/>
      <c r="L2" s="125" t="s">
        <v>35</v>
      </c>
      <c r="M2" s="125"/>
      <c r="N2" s="125" t="s">
        <v>36</v>
      </c>
      <c r="O2" s="125"/>
      <c r="P2" s="125" t="s">
        <v>37</v>
      </c>
      <c r="Q2" s="125"/>
      <c r="R2" s="125" t="s">
        <v>38</v>
      </c>
      <c r="S2" s="125"/>
      <c r="T2" s="125" t="s">
        <v>39</v>
      </c>
      <c r="U2" s="125"/>
      <c r="V2" s="125" t="s">
        <v>40</v>
      </c>
      <c r="W2" s="125"/>
      <c r="X2" s="125" t="s">
        <v>41</v>
      </c>
      <c r="Y2" s="125"/>
    </row>
    <row r="3" spans="1:25" s="38" customFormat="1" x14ac:dyDescent="0.2">
      <c r="A3" s="33" t="s">
        <v>42</v>
      </c>
      <c r="B3" s="33" t="s">
        <v>43</v>
      </c>
      <c r="C3" s="33" t="s">
        <v>44</v>
      </c>
      <c r="D3" s="33" t="s">
        <v>43</v>
      </c>
      <c r="E3" s="33" t="s">
        <v>44</v>
      </c>
      <c r="F3" s="33" t="s">
        <v>43</v>
      </c>
      <c r="G3" s="33" t="s">
        <v>44</v>
      </c>
      <c r="H3" s="33" t="s">
        <v>43</v>
      </c>
      <c r="I3" s="33" t="s">
        <v>44</v>
      </c>
      <c r="J3" s="33" t="s">
        <v>43</v>
      </c>
      <c r="K3" s="33" t="s">
        <v>44</v>
      </c>
      <c r="L3" s="33" t="s">
        <v>43</v>
      </c>
      <c r="M3" s="33" t="s">
        <v>44</v>
      </c>
      <c r="N3" s="33" t="s">
        <v>43</v>
      </c>
      <c r="O3" s="33" t="s">
        <v>44</v>
      </c>
      <c r="P3" s="33" t="s">
        <v>43</v>
      </c>
      <c r="Q3" s="33" t="s">
        <v>44</v>
      </c>
      <c r="R3" s="33" t="s">
        <v>43</v>
      </c>
      <c r="S3" s="33" t="s">
        <v>44</v>
      </c>
      <c r="T3" s="33" t="s">
        <v>43</v>
      </c>
      <c r="U3" s="33" t="s">
        <v>44</v>
      </c>
      <c r="V3" s="33" t="s">
        <v>43</v>
      </c>
      <c r="W3" s="33" t="s">
        <v>44</v>
      </c>
      <c r="X3" s="33" t="s">
        <v>43</v>
      </c>
      <c r="Y3" s="33" t="s">
        <v>44</v>
      </c>
    </row>
    <row r="4" spans="1:25" x14ac:dyDescent="0.2">
      <c r="A4" s="33">
        <v>1</v>
      </c>
      <c r="B4" s="34">
        <v>0.36736111111111108</v>
      </c>
      <c r="C4" s="34">
        <v>0.69374999999999998</v>
      </c>
      <c r="D4" s="34">
        <v>0.34722222222222227</v>
      </c>
      <c r="E4" s="34">
        <v>0.7270833333333333</v>
      </c>
      <c r="F4" s="34">
        <v>0.30902777777777779</v>
      </c>
      <c r="G4" s="34">
        <v>0.7631944444444444</v>
      </c>
      <c r="H4" s="34">
        <v>0.30138888888888887</v>
      </c>
      <c r="I4" s="34">
        <v>0.84236111111111101</v>
      </c>
      <c r="J4" s="34">
        <v>0.25694444444444448</v>
      </c>
      <c r="K4" s="34">
        <v>0.87777777777777777</v>
      </c>
      <c r="L4" s="34">
        <v>0.22638888888888889</v>
      </c>
      <c r="M4" s="34">
        <v>0.90972222222222221</v>
      </c>
      <c r="N4" s="34">
        <v>0.22569444444444445</v>
      </c>
      <c r="O4" s="34">
        <v>0.91875000000000007</v>
      </c>
      <c r="P4" s="34">
        <v>0.25208333333333333</v>
      </c>
      <c r="Q4" s="34">
        <v>0.89583333333333337</v>
      </c>
      <c r="R4" s="34">
        <v>0.28680555555555554</v>
      </c>
      <c r="S4" s="34">
        <v>0.8520833333333333</v>
      </c>
      <c r="T4" s="34">
        <v>0.32083333333333336</v>
      </c>
      <c r="U4" s="34">
        <v>0.8041666666666667</v>
      </c>
      <c r="V4" s="34">
        <v>0.31666666666666665</v>
      </c>
      <c r="W4" s="34">
        <v>0.71597222222222223</v>
      </c>
      <c r="X4" s="34">
        <v>0.35138888888888892</v>
      </c>
      <c r="Y4" s="34">
        <v>0.68888888888888899</v>
      </c>
    </row>
    <row r="5" spans="1:25" x14ac:dyDescent="0.2">
      <c r="A5" s="33">
        <v>2</v>
      </c>
      <c r="B5" s="34">
        <v>0.3666666666666667</v>
      </c>
      <c r="C5" s="34">
        <v>0.69444444444444453</v>
      </c>
      <c r="D5" s="34">
        <v>0.34583333333333338</v>
      </c>
      <c r="E5" s="34">
        <v>0.7284722222222223</v>
      </c>
      <c r="F5" s="34">
        <v>0.30763888888888891</v>
      </c>
      <c r="G5" s="34">
        <v>0.76458333333333339</v>
      </c>
      <c r="H5" s="34">
        <v>0.3</v>
      </c>
      <c r="I5" s="34">
        <v>0.84375</v>
      </c>
      <c r="J5" s="34">
        <v>0.25555555555555559</v>
      </c>
      <c r="K5" s="34">
        <v>0.87916666666666676</v>
      </c>
      <c r="L5" s="34">
        <v>0.22569444444444445</v>
      </c>
      <c r="M5" s="34">
        <v>0.91041666666666676</v>
      </c>
      <c r="N5" s="34">
        <v>0.22638888888888889</v>
      </c>
      <c r="O5" s="34">
        <v>0.91805555555555562</v>
      </c>
      <c r="P5" s="34">
        <v>0.25277777777777777</v>
      </c>
      <c r="Q5" s="34">
        <v>0.89444444444444438</v>
      </c>
      <c r="R5" s="34">
        <v>0.28750000000000003</v>
      </c>
      <c r="S5" s="34">
        <v>0.85069444444444453</v>
      </c>
      <c r="T5" s="34">
        <v>0.3215277777777778</v>
      </c>
      <c r="U5" s="34">
        <v>0.80208333333333337</v>
      </c>
      <c r="V5" s="34">
        <v>0.31736111111111115</v>
      </c>
      <c r="W5" s="34">
        <v>0.71527777777777779</v>
      </c>
      <c r="X5" s="34">
        <v>0.3527777777777778</v>
      </c>
      <c r="Y5" s="34">
        <v>0.68819444444444444</v>
      </c>
    </row>
    <row r="6" spans="1:25" x14ac:dyDescent="0.2">
      <c r="A6" s="33">
        <v>3</v>
      </c>
      <c r="B6" s="34">
        <v>0.3666666666666667</v>
      </c>
      <c r="C6" s="34">
        <v>0.69513888888888886</v>
      </c>
      <c r="D6" s="34">
        <v>0.34513888888888888</v>
      </c>
      <c r="E6" s="34">
        <v>0.72986111111111107</v>
      </c>
      <c r="F6" s="34">
        <v>0.30624999999999997</v>
      </c>
      <c r="G6" s="34">
        <v>0.76597222222222217</v>
      </c>
      <c r="H6" s="34">
        <v>0.2986111111111111</v>
      </c>
      <c r="I6" s="34">
        <v>0.84444444444444444</v>
      </c>
      <c r="J6" s="34">
        <v>0.25416666666666665</v>
      </c>
      <c r="K6" s="34">
        <v>0.87986111111111109</v>
      </c>
      <c r="L6" s="34">
        <v>0.22569444444444445</v>
      </c>
      <c r="M6" s="34">
        <v>0.91111111111111109</v>
      </c>
      <c r="N6" s="34">
        <v>0.22708333333333333</v>
      </c>
      <c r="O6" s="34">
        <v>0.91805555555555562</v>
      </c>
      <c r="P6" s="34">
        <v>0.25416666666666665</v>
      </c>
      <c r="Q6" s="34">
        <v>0.89374999999999993</v>
      </c>
      <c r="R6" s="34">
        <v>0.28888888888888892</v>
      </c>
      <c r="S6" s="34">
        <v>0.84930555555555554</v>
      </c>
      <c r="T6" s="34">
        <v>0.32291666666666669</v>
      </c>
      <c r="U6" s="34">
        <v>0.80069444444444438</v>
      </c>
      <c r="V6" s="34">
        <v>0.31875000000000003</v>
      </c>
      <c r="W6" s="34">
        <v>0.71388888888888891</v>
      </c>
      <c r="X6" s="34">
        <v>0.35347222222222219</v>
      </c>
      <c r="Y6" s="34">
        <v>0.68819444444444444</v>
      </c>
    </row>
    <row r="7" spans="1:25" x14ac:dyDescent="0.2">
      <c r="A7" s="33">
        <v>4</v>
      </c>
      <c r="B7" s="34">
        <v>0.3666666666666667</v>
      </c>
      <c r="C7" s="34">
        <v>0.6958333333333333</v>
      </c>
      <c r="D7" s="34">
        <v>0.34375</v>
      </c>
      <c r="E7" s="34">
        <v>0.73125000000000007</v>
      </c>
      <c r="F7" s="34">
        <v>0.30486111111111108</v>
      </c>
      <c r="G7" s="34">
        <v>0.76666666666666661</v>
      </c>
      <c r="H7" s="34">
        <v>0.29722222222222222</v>
      </c>
      <c r="I7" s="34">
        <v>0.84583333333333333</v>
      </c>
      <c r="J7" s="34">
        <v>0.25277777777777777</v>
      </c>
      <c r="K7" s="34">
        <v>0.88124999999999998</v>
      </c>
      <c r="L7" s="34">
        <v>0.22500000000000001</v>
      </c>
      <c r="M7" s="34">
        <v>0.91180555555555554</v>
      </c>
      <c r="N7" s="34">
        <v>0.22708333333333333</v>
      </c>
      <c r="O7" s="34">
        <v>0.91805555555555562</v>
      </c>
      <c r="P7" s="34">
        <v>0.25486111111111109</v>
      </c>
      <c r="Q7" s="34">
        <v>0.89236111111111116</v>
      </c>
      <c r="R7" s="34">
        <v>0.28958333333333336</v>
      </c>
      <c r="S7" s="34">
        <v>0.84722222222222221</v>
      </c>
      <c r="T7" s="34">
        <v>0.32430555555555557</v>
      </c>
      <c r="U7" s="34">
        <v>0.7993055555555556</v>
      </c>
      <c r="V7" s="34">
        <v>0.32013888888888892</v>
      </c>
      <c r="W7" s="34">
        <v>0.71250000000000002</v>
      </c>
      <c r="X7" s="34">
        <v>0.35416666666666669</v>
      </c>
      <c r="Y7" s="34">
        <v>0.6875</v>
      </c>
    </row>
    <row r="8" spans="1:25" x14ac:dyDescent="0.2">
      <c r="A8" s="33">
        <v>5</v>
      </c>
      <c r="B8" s="34">
        <v>0.3666666666666667</v>
      </c>
      <c r="C8" s="34">
        <v>0.6972222222222223</v>
      </c>
      <c r="D8" s="34">
        <v>0.34236111111111112</v>
      </c>
      <c r="E8" s="34">
        <v>0.73263888888888884</v>
      </c>
      <c r="F8" s="34">
        <v>0.3034722222222222</v>
      </c>
      <c r="G8" s="34">
        <v>0.7680555555555556</v>
      </c>
      <c r="H8" s="34">
        <v>0.2951388888888889</v>
      </c>
      <c r="I8" s="34">
        <v>0.84722222222222221</v>
      </c>
      <c r="J8" s="34">
        <v>0.25208333333333333</v>
      </c>
      <c r="K8" s="34">
        <v>0.88263888888888886</v>
      </c>
      <c r="L8" s="34">
        <v>0.22430555555555556</v>
      </c>
      <c r="M8" s="34">
        <v>0.91249999999999998</v>
      </c>
      <c r="N8" s="34">
        <v>0.22777777777777777</v>
      </c>
      <c r="O8" s="34">
        <v>0.91736111111111107</v>
      </c>
      <c r="P8" s="34">
        <v>0.25625000000000003</v>
      </c>
      <c r="Q8" s="34">
        <v>0.89097222222222217</v>
      </c>
      <c r="R8" s="34">
        <v>0.29097222222222224</v>
      </c>
      <c r="S8" s="34">
        <v>0.84583333333333333</v>
      </c>
      <c r="T8" s="34">
        <v>0.32500000000000001</v>
      </c>
      <c r="U8" s="34">
        <v>0.79722222222222217</v>
      </c>
      <c r="V8" s="34">
        <v>0.3215277777777778</v>
      </c>
      <c r="W8" s="34">
        <v>0.71111111111111114</v>
      </c>
      <c r="X8" s="34">
        <v>0.35555555555555557</v>
      </c>
      <c r="Y8" s="34">
        <v>0.6875</v>
      </c>
    </row>
    <row r="9" spans="1:25" x14ac:dyDescent="0.2">
      <c r="A9" s="33">
        <v>6</v>
      </c>
      <c r="B9" s="34">
        <v>0.3659722222222222</v>
      </c>
      <c r="C9" s="34">
        <v>0.69791666666666663</v>
      </c>
      <c r="D9" s="34">
        <v>0.34097222222222223</v>
      </c>
      <c r="E9" s="34">
        <v>0.73402777777777783</v>
      </c>
      <c r="F9" s="34">
        <v>0.30138888888888887</v>
      </c>
      <c r="G9" s="34">
        <v>0.76944444444444438</v>
      </c>
      <c r="H9" s="34">
        <v>0.29375000000000001</v>
      </c>
      <c r="I9" s="34">
        <v>0.84861111111111109</v>
      </c>
      <c r="J9" s="34">
        <v>0.25069444444444444</v>
      </c>
      <c r="K9" s="34">
        <v>0.8833333333333333</v>
      </c>
      <c r="L9" s="34">
        <v>0.22430555555555556</v>
      </c>
      <c r="M9" s="34">
        <v>0.91319444444444453</v>
      </c>
      <c r="N9" s="34">
        <v>0.22847222222222222</v>
      </c>
      <c r="O9" s="34">
        <v>0.91736111111111107</v>
      </c>
      <c r="P9" s="34">
        <v>0.25763888888888892</v>
      </c>
      <c r="Q9" s="34">
        <v>0.88958333333333339</v>
      </c>
      <c r="R9" s="34">
        <v>0.29236111111111113</v>
      </c>
      <c r="S9" s="34">
        <v>0.84444444444444444</v>
      </c>
      <c r="T9" s="34">
        <v>0.3263888888888889</v>
      </c>
      <c r="U9" s="34">
        <v>0.79583333333333339</v>
      </c>
      <c r="V9" s="34">
        <v>0.32291666666666669</v>
      </c>
      <c r="W9" s="34">
        <v>0.7104166666666667</v>
      </c>
      <c r="X9" s="34">
        <v>0.35625000000000001</v>
      </c>
      <c r="Y9" s="34">
        <v>0.68680555555555556</v>
      </c>
    </row>
    <row r="10" spans="1:25" x14ac:dyDescent="0.2">
      <c r="A10" s="33">
        <v>7</v>
      </c>
      <c r="B10" s="34">
        <v>0.3659722222222222</v>
      </c>
      <c r="C10" s="34">
        <v>0.69861111111111107</v>
      </c>
      <c r="D10" s="34">
        <v>0.34027777777777773</v>
      </c>
      <c r="E10" s="34">
        <v>0.73541666666666661</v>
      </c>
      <c r="F10" s="34">
        <v>0.3</v>
      </c>
      <c r="G10" s="34">
        <v>0.77083333333333337</v>
      </c>
      <c r="H10" s="34">
        <v>0.29236111111111113</v>
      </c>
      <c r="I10" s="34">
        <v>0.84930555555555554</v>
      </c>
      <c r="J10" s="34">
        <v>0.24930555555555556</v>
      </c>
      <c r="K10" s="34">
        <v>0.8847222222222223</v>
      </c>
      <c r="L10" s="34">
        <v>0.22361111111111109</v>
      </c>
      <c r="M10" s="34">
        <v>0.91388888888888886</v>
      </c>
      <c r="N10" s="34">
        <v>0.22916666666666666</v>
      </c>
      <c r="O10" s="34">
        <v>0.91666666666666663</v>
      </c>
      <c r="P10" s="34">
        <v>0.25833333333333336</v>
      </c>
      <c r="Q10" s="34">
        <v>0.8881944444444444</v>
      </c>
      <c r="R10" s="34">
        <v>0.29305555555555557</v>
      </c>
      <c r="S10" s="34">
        <v>0.84305555555555556</v>
      </c>
      <c r="T10" s="34">
        <v>0.32777777777777778</v>
      </c>
      <c r="U10" s="34">
        <v>0.7944444444444444</v>
      </c>
      <c r="V10" s="34">
        <v>0.32361111111111113</v>
      </c>
      <c r="W10" s="34">
        <v>0.7090277777777777</v>
      </c>
      <c r="X10" s="34">
        <v>0.35694444444444445</v>
      </c>
      <c r="Y10" s="34">
        <v>0.68680555555555556</v>
      </c>
    </row>
    <row r="11" spans="1:25" x14ac:dyDescent="0.2">
      <c r="A11" s="33">
        <v>8</v>
      </c>
      <c r="B11" s="34">
        <v>0.36527777777777781</v>
      </c>
      <c r="C11" s="34">
        <v>0.69930555555555562</v>
      </c>
      <c r="D11" s="34">
        <v>0.33888888888888885</v>
      </c>
      <c r="E11" s="34">
        <v>0.73611111111111116</v>
      </c>
      <c r="F11" s="34">
        <v>0.2986111111111111</v>
      </c>
      <c r="G11" s="34">
        <v>0.77222222222222225</v>
      </c>
      <c r="H11" s="34">
        <v>0.29097222222222224</v>
      </c>
      <c r="I11" s="34">
        <v>0.85069444444444453</v>
      </c>
      <c r="J11" s="34">
        <v>0.24791666666666667</v>
      </c>
      <c r="K11" s="34">
        <v>0.88611111111111107</v>
      </c>
      <c r="L11" s="34">
        <v>0.22361111111111109</v>
      </c>
      <c r="M11" s="34">
        <v>0.9145833333333333</v>
      </c>
      <c r="N11" s="34">
        <v>0.2298611111111111</v>
      </c>
      <c r="O11" s="34">
        <v>0.9159722222222223</v>
      </c>
      <c r="P11" s="34">
        <v>0.25972222222222224</v>
      </c>
      <c r="Q11" s="34">
        <v>0.88750000000000007</v>
      </c>
      <c r="R11" s="34">
        <v>0.29444444444444445</v>
      </c>
      <c r="S11" s="34">
        <v>0.84097222222222223</v>
      </c>
      <c r="T11" s="34">
        <v>0.32847222222222222</v>
      </c>
      <c r="U11" s="34">
        <v>0.79305555555555562</v>
      </c>
      <c r="V11" s="34">
        <v>0.32500000000000001</v>
      </c>
      <c r="W11" s="34">
        <v>0.70763888888888893</v>
      </c>
      <c r="X11" s="34">
        <v>0.3576388888888889</v>
      </c>
      <c r="Y11" s="34">
        <v>0.68680555555555556</v>
      </c>
    </row>
    <row r="12" spans="1:25" x14ac:dyDescent="0.2">
      <c r="A12" s="33">
        <v>9</v>
      </c>
      <c r="B12" s="34">
        <v>0.36527777777777781</v>
      </c>
      <c r="C12" s="34">
        <v>0.7006944444444444</v>
      </c>
      <c r="D12" s="34">
        <v>0.33749999999999997</v>
      </c>
      <c r="E12" s="34">
        <v>0.73749999999999993</v>
      </c>
      <c r="F12" s="34">
        <v>0.29652777777777778</v>
      </c>
      <c r="G12" s="34">
        <v>0.7729166666666667</v>
      </c>
      <c r="H12" s="34">
        <v>0.28888888888888892</v>
      </c>
      <c r="I12" s="34">
        <v>0.8520833333333333</v>
      </c>
      <c r="J12" s="34">
        <v>0.24722222222222223</v>
      </c>
      <c r="K12" s="34">
        <v>0.88680555555555562</v>
      </c>
      <c r="L12" s="34">
        <v>0.22291666666666665</v>
      </c>
      <c r="M12" s="34">
        <v>0.9145833333333333</v>
      </c>
      <c r="N12" s="34">
        <v>0.23055555555555554</v>
      </c>
      <c r="O12" s="34">
        <v>0.9159722222222223</v>
      </c>
      <c r="P12" s="34">
        <v>0.26041666666666669</v>
      </c>
      <c r="Q12" s="34">
        <v>0.88611111111111107</v>
      </c>
      <c r="R12" s="34">
        <v>0.29583333333333334</v>
      </c>
      <c r="S12" s="34">
        <v>0.83958333333333324</v>
      </c>
      <c r="T12" s="34">
        <v>0.3298611111111111</v>
      </c>
      <c r="U12" s="34">
        <v>0.7909722222222223</v>
      </c>
      <c r="V12" s="34">
        <v>0.3263888888888889</v>
      </c>
      <c r="W12" s="34">
        <v>0.70694444444444438</v>
      </c>
      <c r="X12" s="34">
        <v>0.35902777777777778</v>
      </c>
      <c r="Y12" s="34">
        <v>0.68611111111111101</v>
      </c>
    </row>
    <row r="13" spans="1:25" x14ac:dyDescent="0.2">
      <c r="A13" s="33">
        <v>10</v>
      </c>
      <c r="B13" s="34">
        <v>0.36458333333333331</v>
      </c>
      <c r="C13" s="34">
        <v>0.70138888888888884</v>
      </c>
      <c r="D13" s="34">
        <v>0.33611111111111108</v>
      </c>
      <c r="E13" s="34">
        <v>0.73888888888888893</v>
      </c>
      <c r="F13" s="34">
        <v>0.2951388888888889</v>
      </c>
      <c r="G13" s="34">
        <v>0.77430555555555547</v>
      </c>
      <c r="H13" s="34">
        <v>0.28750000000000003</v>
      </c>
      <c r="I13" s="34">
        <v>0.85277777777777775</v>
      </c>
      <c r="J13" s="34">
        <v>0.24583333333333335</v>
      </c>
      <c r="K13" s="34">
        <v>0.8881944444444444</v>
      </c>
      <c r="L13" s="34">
        <v>0.22291666666666665</v>
      </c>
      <c r="M13" s="34">
        <v>0.91527777777777775</v>
      </c>
      <c r="N13" s="34">
        <v>0.23124999999999998</v>
      </c>
      <c r="O13" s="34">
        <v>0.91527777777777775</v>
      </c>
      <c r="P13" s="34">
        <v>0.26180555555555557</v>
      </c>
      <c r="Q13" s="34">
        <v>0.8847222222222223</v>
      </c>
      <c r="R13" s="34">
        <v>0.29652777777777778</v>
      </c>
      <c r="S13" s="34">
        <v>0.83819444444444446</v>
      </c>
      <c r="T13" s="34">
        <v>0.33124999999999999</v>
      </c>
      <c r="U13" s="34">
        <v>0.7895833333333333</v>
      </c>
      <c r="V13" s="34">
        <v>0.32777777777777778</v>
      </c>
      <c r="W13" s="34">
        <v>0.7055555555555556</v>
      </c>
      <c r="X13" s="34">
        <v>0.35972222222222222</v>
      </c>
      <c r="Y13" s="34">
        <v>0.68611111111111101</v>
      </c>
    </row>
    <row r="14" spans="1:25" x14ac:dyDescent="0.2">
      <c r="A14" s="33">
        <v>11</v>
      </c>
      <c r="B14" s="34">
        <v>0.36388888888888887</v>
      </c>
      <c r="C14" s="34">
        <v>0.70277777777777783</v>
      </c>
      <c r="D14" s="34">
        <v>0.3347222222222222</v>
      </c>
      <c r="E14" s="34">
        <v>0.7402777777777777</v>
      </c>
      <c r="F14" s="34">
        <v>0.29375000000000001</v>
      </c>
      <c r="G14" s="34">
        <v>0.77569444444444446</v>
      </c>
      <c r="H14" s="34">
        <v>0.28611111111111115</v>
      </c>
      <c r="I14" s="34">
        <v>0.85416666666666663</v>
      </c>
      <c r="J14" s="34">
        <v>0.24444444444444446</v>
      </c>
      <c r="K14" s="34">
        <v>0.88888888888888884</v>
      </c>
      <c r="L14" s="34">
        <v>0.22291666666666665</v>
      </c>
      <c r="M14" s="34">
        <v>0.9159722222222223</v>
      </c>
      <c r="N14" s="34">
        <v>0.23194444444444443</v>
      </c>
      <c r="O14" s="34">
        <v>0.9145833333333333</v>
      </c>
      <c r="P14" s="34">
        <v>0.26250000000000001</v>
      </c>
      <c r="Q14" s="34">
        <v>0.8833333333333333</v>
      </c>
      <c r="R14" s="34">
        <v>0.29791666666666666</v>
      </c>
      <c r="S14" s="34">
        <v>0.83611111111111114</v>
      </c>
      <c r="T14" s="34">
        <v>0.33263888888888887</v>
      </c>
      <c r="U14" s="34">
        <v>0.78819444444444453</v>
      </c>
      <c r="V14" s="34">
        <v>0.32916666666666666</v>
      </c>
      <c r="W14" s="34">
        <v>0.70416666666666661</v>
      </c>
      <c r="X14" s="34">
        <v>0.36041666666666666</v>
      </c>
      <c r="Y14" s="34">
        <v>0.68611111111111101</v>
      </c>
    </row>
    <row r="15" spans="1:25" x14ac:dyDescent="0.2">
      <c r="A15" s="33">
        <v>12</v>
      </c>
      <c r="B15" s="34">
        <v>0.36388888888888887</v>
      </c>
      <c r="C15" s="34">
        <v>0.70347222222222217</v>
      </c>
      <c r="D15" s="34">
        <v>0.33333333333333331</v>
      </c>
      <c r="E15" s="34">
        <v>0.7416666666666667</v>
      </c>
      <c r="F15" s="34">
        <v>0.29236111111111113</v>
      </c>
      <c r="G15" s="34">
        <v>0.77708333333333324</v>
      </c>
      <c r="H15" s="34">
        <v>0.28472222222222221</v>
      </c>
      <c r="I15" s="34">
        <v>0.85555555555555562</v>
      </c>
      <c r="J15" s="34">
        <v>0.24374999999999999</v>
      </c>
      <c r="K15" s="34">
        <v>0.89027777777777783</v>
      </c>
      <c r="L15" s="34">
        <v>0.22222222222222221</v>
      </c>
      <c r="M15" s="34">
        <v>0.91666666666666663</v>
      </c>
      <c r="N15" s="34">
        <v>0.23263888888888887</v>
      </c>
      <c r="O15" s="34">
        <v>0.91388888888888886</v>
      </c>
      <c r="P15" s="34">
        <v>0.2638888888888889</v>
      </c>
      <c r="Q15" s="34">
        <v>0.88194444444444453</v>
      </c>
      <c r="R15" s="34">
        <v>0.2986111111111111</v>
      </c>
      <c r="S15" s="34">
        <v>0.83472222222222225</v>
      </c>
      <c r="T15" s="34">
        <v>0.33333333333333331</v>
      </c>
      <c r="U15" s="34">
        <v>0.78680555555555554</v>
      </c>
      <c r="V15" s="34">
        <v>0.3298611111111111</v>
      </c>
      <c r="W15" s="34">
        <v>0.70347222222222217</v>
      </c>
      <c r="X15" s="34">
        <v>0.3611111111111111</v>
      </c>
      <c r="Y15" s="34">
        <v>0.68611111111111101</v>
      </c>
    </row>
    <row r="16" spans="1:25" x14ac:dyDescent="0.2">
      <c r="A16" s="33">
        <v>13</v>
      </c>
      <c r="B16" s="34">
        <v>0.36319444444444443</v>
      </c>
      <c r="C16" s="34">
        <v>0.70486111111111116</v>
      </c>
      <c r="D16" s="34">
        <v>0.33263888888888887</v>
      </c>
      <c r="E16" s="34">
        <v>0.74305555555555547</v>
      </c>
      <c r="F16" s="34">
        <v>0.2902777777777778</v>
      </c>
      <c r="G16" s="34">
        <v>0.77777777777777779</v>
      </c>
      <c r="H16" s="34">
        <v>0.28263888888888888</v>
      </c>
      <c r="I16" s="34">
        <v>0.8569444444444444</v>
      </c>
      <c r="J16" s="34">
        <v>0.24236111111111111</v>
      </c>
      <c r="K16" s="34">
        <v>0.89166666666666661</v>
      </c>
      <c r="L16" s="34">
        <v>0.22222222222222221</v>
      </c>
      <c r="M16" s="34">
        <v>0.91666666666666663</v>
      </c>
      <c r="N16" s="34">
        <v>0.23402777777777781</v>
      </c>
      <c r="O16" s="34">
        <v>0.91319444444444453</v>
      </c>
      <c r="P16" s="34">
        <v>0.26527777777777778</v>
      </c>
      <c r="Q16" s="34">
        <v>0.88055555555555554</v>
      </c>
      <c r="R16" s="34">
        <v>0.3</v>
      </c>
      <c r="S16" s="34">
        <v>0.83333333333333337</v>
      </c>
      <c r="T16" s="34">
        <v>0.3347222222222222</v>
      </c>
      <c r="U16" s="34">
        <v>0.78472222222222221</v>
      </c>
      <c r="V16" s="34">
        <v>0.33124999999999999</v>
      </c>
      <c r="W16" s="34">
        <v>0.70208333333333339</v>
      </c>
      <c r="X16" s="34">
        <v>0.36180555555555555</v>
      </c>
      <c r="Y16" s="34">
        <v>0.68611111111111101</v>
      </c>
    </row>
    <row r="17" spans="1:25" x14ac:dyDescent="0.2">
      <c r="A17" s="33">
        <v>14</v>
      </c>
      <c r="B17" s="34">
        <v>0.36249999999999999</v>
      </c>
      <c r="C17" s="34">
        <v>0.7055555555555556</v>
      </c>
      <c r="D17" s="34">
        <v>0.33124999999999999</v>
      </c>
      <c r="E17" s="34">
        <v>0.74444444444444446</v>
      </c>
      <c r="F17" s="34">
        <v>0.28888888888888892</v>
      </c>
      <c r="G17" s="34">
        <v>0.77916666666666667</v>
      </c>
      <c r="H17" s="34">
        <v>0.28125</v>
      </c>
      <c r="I17" s="34">
        <v>0.85763888888888884</v>
      </c>
      <c r="J17" s="34">
        <v>0.24166666666666667</v>
      </c>
      <c r="K17" s="34">
        <v>0.89236111111111116</v>
      </c>
      <c r="L17" s="34">
        <v>0.22222222222222221</v>
      </c>
      <c r="M17" s="34">
        <v>0.91736111111111107</v>
      </c>
      <c r="N17" s="34">
        <v>0.23472222222222219</v>
      </c>
      <c r="O17" s="34">
        <v>0.91249999999999998</v>
      </c>
      <c r="P17" s="34">
        <v>0.26597222222222222</v>
      </c>
      <c r="Q17" s="34">
        <v>0.87916666666666676</v>
      </c>
      <c r="R17" s="34">
        <v>0.30138888888888887</v>
      </c>
      <c r="S17" s="34">
        <v>0.83124999999999993</v>
      </c>
      <c r="T17" s="34">
        <v>0.33611111111111108</v>
      </c>
      <c r="U17" s="34">
        <v>0.78333333333333333</v>
      </c>
      <c r="V17" s="34">
        <v>0.33263888888888887</v>
      </c>
      <c r="W17" s="34">
        <v>0.70138888888888884</v>
      </c>
      <c r="X17" s="34">
        <v>0.36180555555555555</v>
      </c>
      <c r="Y17" s="34">
        <v>0.68611111111111101</v>
      </c>
    </row>
    <row r="18" spans="1:25" x14ac:dyDescent="0.2">
      <c r="A18" s="33">
        <v>15</v>
      </c>
      <c r="B18" s="34">
        <v>0.36180555555555555</v>
      </c>
      <c r="C18" s="34">
        <v>0.70694444444444438</v>
      </c>
      <c r="D18" s="34">
        <v>0.3298611111111111</v>
      </c>
      <c r="E18" s="34">
        <v>0.74513888888888891</v>
      </c>
      <c r="F18" s="34">
        <v>0.28750000000000003</v>
      </c>
      <c r="G18" s="34">
        <v>0.78055555555555556</v>
      </c>
      <c r="H18" s="34">
        <v>0.27986111111111112</v>
      </c>
      <c r="I18" s="34">
        <v>0.85902777777777783</v>
      </c>
      <c r="J18" s="34">
        <v>0.24027777777777778</v>
      </c>
      <c r="K18" s="34">
        <v>0.89374999999999993</v>
      </c>
      <c r="L18" s="34">
        <v>0.22222222222222221</v>
      </c>
      <c r="M18" s="34">
        <v>0.91736111111111107</v>
      </c>
      <c r="N18" s="34">
        <v>0.23541666666666669</v>
      </c>
      <c r="O18" s="34">
        <v>0.91180555555555554</v>
      </c>
      <c r="P18" s="34">
        <v>0.2673611111111111</v>
      </c>
      <c r="Q18" s="34">
        <v>0.87777777777777777</v>
      </c>
      <c r="R18" s="34">
        <v>0.30208333333333331</v>
      </c>
      <c r="S18" s="34">
        <v>0.82986111111111116</v>
      </c>
      <c r="T18" s="34">
        <v>0.33680555555555558</v>
      </c>
      <c r="U18" s="34">
        <v>0.78194444444444444</v>
      </c>
      <c r="V18" s="34">
        <v>0.33402777777777781</v>
      </c>
      <c r="W18" s="34">
        <v>0.7006944444444444</v>
      </c>
      <c r="X18" s="34">
        <v>0.36249999999999999</v>
      </c>
      <c r="Y18" s="34">
        <v>0.68611111111111101</v>
      </c>
    </row>
    <row r="19" spans="1:25" x14ac:dyDescent="0.2">
      <c r="A19" s="33">
        <v>16</v>
      </c>
      <c r="B19" s="34">
        <v>0.3611111111111111</v>
      </c>
      <c r="C19" s="34">
        <v>0.70763888888888893</v>
      </c>
      <c r="D19" s="34">
        <v>0.32847222222222222</v>
      </c>
      <c r="E19" s="34">
        <v>0.74652777777777779</v>
      </c>
      <c r="F19" s="34">
        <v>0.28541666666666665</v>
      </c>
      <c r="G19" s="34">
        <v>0.78194444444444444</v>
      </c>
      <c r="H19" s="34">
        <v>0.27847222222222223</v>
      </c>
      <c r="I19" s="34">
        <v>0.86041666666666661</v>
      </c>
      <c r="J19" s="34">
        <v>0.23958333333333334</v>
      </c>
      <c r="K19" s="34">
        <v>0.89444444444444438</v>
      </c>
      <c r="L19" s="34">
        <v>0.22222222222222221</v>
      </c>
      <c r="M19" s="34">
        <v>0.91805555555555562</v>
      </c>
      <c r="N19" s="34">
        <v>0.23611111111111113</v>
      </c>
      <c r="O19" s="34">
        <v>0.91111111111111109</v>
      </c>
      <c r="P19" s="34">
        <v>0.26874999999999999</v>
      </c>
      <c r="Q19" s="34">
        <v>0.87638888888888899</v>
      </c>
      <c r="R19" s="34">
        <v>0.3034722222222222</v>
      </c>
      <c r="S19" s="34">
        <v>0.82847222222222217</v>
      </c>
      <c r="T19" s="34">
        <v>0.33819444444444446</v>
      </c>
      <c r="U19" s="34">
        <v>0.78055555555555556</v>
      </c>
      <c r="V19" s="34">
        <v>0.3347222222222222</v>
      </c>
      <c r="W19" s="34">
        <v>0.69930555555555562</v>
      </c>
      <c r="X19" s="34">
        <v>0.36319444444444443</v>
      </c>
      <c r="Y19" s="34">
        <v>0.68611111111111101</v>
      </c>
    </row>
    <row r="20" spans="1:25" x14ac:dyDescent="0.2">
      <c r="A20" s="33">
        <v>17</v>
      </c>
      <c r="B20" s="34">
        <v>0.36041666666666666</v>
      </c>
      <c r="C20" s="34">
        <v>0.7090277777777777</v>
      </c>
      <c r="D20" s="34">
        <v>0.32708333333333334</v>
      </c>
      <c r="E20" s="34">
        <v>0.74791666666666667</v>
      </c>
      <c r="F20" s="34">
        <v>0.28402777777777777</v>
      </c>
      <c r="G20" s="34">
        <v>0.78263888888888899</v>
      </c>
      <c r="H20" s="34">
        <v>0.27708333333333335</v>
      </c>
      <c r="I20" s="34">
        <v>0.86111111111111116</v>
      </c>
      <c r="J20" s="34">
        <v>0.23819444444444446</v>
      </c>
      <c r="K20" s="34">
        <v>0.89583333333333337</v>
      </c>
      <c r="L20" s="34">
        <v>0.22222222222222221</v>
      </c>
      <c r="M20" s="34">
        <v>0.91805555555555562</v>
      </c>
      <c r="N20" s="34">
        <v>0.23680555555555557</v>
      </c>
      <c r="O20" s="34">
        <v>0.91041666666666676</v>
      </c>
      <c r="P20" s="34">
        <v>0.26944444444444443</v>
      </c>
      <c r="Q20" s="34">
        <v>0.875</v>
      </c>
      <c r="R20" s="34">
        <v>0.30486111111111108</v>
      </c>
      <c r="S20" s="34">
        <v>0.82638888888888884</v>
      </c>
      <c r="T20" s="34">
        <v>0.33958333333333335</v>
      </c>
      <c r="U20" s="34">
        <v>0.77916666666666667</v>
      </c>
      <c r="V20" s="34">
        <v>0.33611111111111108</v>
      </c>
      <c r="W20" s="34">
        <v>0.69861111111111107</v>
      </c>
      <c r="X20" s="34">
        <v>0.36388888888888887</v>
      </c>
      <c r="Y20" s="34">
        <v>0.68680555555555556</v>
      </c>
    </row>
    <row r="21" spans="1:25" x14ac:dyDescent="0.2">
      <c r="A21" s="33">
        <v>18</v>
      </c>
      <c r="B21" s="34">
        <v>0.35972222222222222</v>
      </c>
      <c r="C21" s="34">
        <v>0.7104166666666667</v>
      </c>
      <c r="D21" s="34">
        <v>0.32569444444444445</v>
      </c>
      <c r="E21" s="34">
        <v>0.74930555555555556</v>
      </c>
      <c r="F21" s="34">
        <v>0.28263888888888888</v>
      </c>
      <c r="G21" s="34">
        <v>0.78402777777777777</v>
      </c>
      <c r="H21" s="34">
        <v>0.27499999999999997</v>
      </c>
      <c r="I21" s="34">
        <v>0.86249999999999993</v>
      </c>
      <c r="J21" s="34">
        <v>0.23750000000000002</v>
      </c>
      <c r="K21" s="34">
        <v>0.8965277777777777</v>
      </c>
      <c r="L21" s="34">
        <v>0.22222222222222221</v>
      </c>
      <c r="M21" s="34">
        <v>0.91875000000000007</v>
      </c>
      <c r="N21" s="34">
        <v>0.23819444444444446</v>
      </c>
      <c r="O21" s="34">
        <v>0.90972222222222221</v>
      </c>
      <c r="P21" s="34">
        <v>0.27083333333333331</v>
      </c>
      <c r="Q21" s="34">
        <v>0.87361111111111101</v>
      </c>
      <c r="R21" s="34">
        <v>0.30555555555555552</v>
      </c>
      <c r="S21" s="34">
        <v>0.82500000000000007</v>
      </c>
      <c r="T21" s="34">
        <v>0.34097222222222223</v>
      </c>
      <c r="U21" s="34">
        <v>0.77708333333333324</v>
      </c>
      <c r="V21" s="34">
        <v>0.33749999999999997</v>
      </c>
      <c r="W21" s="34">
        <v>0.69791666666666663</v>
      </c>
      <c r="X21" s="34">
        <v>0.36458333333333331</v>
      </c>
      <c r="Y21" s="34">
        <v>0.68680555555555556</v>
      </c>
    </row>
    <row r="22" spans="1:25" x14ac:dyDescent="0.2">
      <c r="A22" s="33">
        <v>19</v>
      </c>
      <c r="B22" s="34">
        <v>0.35902777777777778</v>
      </c>
      <c r="C22" s="34">
        <v>0.71111111111111114</v>
      </c>
      <c r="D22" s="34">
        <v>0.32430555555555557</v>
      </c>
      <c r="E22" s="34">
        <v>0.75069444444444444</v>
      </c>
      <c r="F22" s="34">
        <v>0.28125</v>
      </c>
      <c r="G22" s="34">
        <v>0.78541666666666676</v>
      </c>
      <c r="H22" s="34">
        <v>0.27361111111111108</v>
      </c>
      <c r="I22" s="34">
        <v>0.86388888888888893</v>
      </c>
      <c r="J22" s="34">
        <v>0.23611111111111113</v>
      </c>
      <c r="K22" s="34">
        <v>0.8979166666666667</v>
      </c>
      <c r="L22" s="34">
        <v>0.22222222222222221</v>
      </c>
      <c r="M22" s="34">
        <v>0.91875000000000007</v>
      </c>
      <c r="N22" s="34">
        <v>0.2388888888888889</v>
      </c>
      <c r="O22" s="34">
        <v>0.90902777777777777</v>
      </c>
      <c r="P22" s="34">
        <v>0.27152777777777776</v>
      </c>
      <c r="Q22" s="34">
        <v>0.87222222222222223</v>
      </c>
      <c r="R22" s="34">
        <v>0.30694444444444441</v>
      </c>
      <c r="S22" s="34">
        <v>0.82361111111111107</v>
      </c>
      <c r="T22" s="34">
        <v>0.34166666666666662</v>
      </c>
      <c r="U22" s="34">
        <v>0.77569444444444446</v>
      </c>
      <c r="V22" s="34">
        <v>0.33888888888888885</v>
      </c>
      <c r="W22" s="34">
        <v>0.69652777777777775</v>
      </c>
      <c r="X22" s="34">
        <v>0.36458333333333331</v>
      </c>
      <c r="Y22" s="34">
        <v>0.68680555555555556</v>
      </c>
    </row>
    <row r="23" spans="1:25" x14ac:dyDescent="0.2">
      <c r="A23" s="33">
        <v>20</v>
      </c>
      <c r="B23" s="34">
        <v>0.35833333333333334</v>
      </c>
      <c r="C23" s="34">
        <v>0.71250000000000002</v>
      </c>
      <c r="D23" s="34">
        <v>0.32291666666666669</v>
      </c>
      <c r="E23" s="34">
        <v>0.75208333333333333</v>
      </c>
      <c r="F23" s="34">
        <v>0.27916666666666667</v>
      </c>
      <c r="G23" s="34">
        <v>0.78680555555555554</v>
      </c>
      <c r="H23" s="34">
        <v>0.2722222222222222</v>
      </c>
      <c r="I23" s="34">
        <v>0.86458333333333337</v>
      </c>
      <c r="J23" s="34">
        <v>0.23541666666666669</v>
      </c>
      <c r="K23" s="34">
        <v>0.89861111111111114</v>
      </c>
      <c r="L23" s="34">
        <v>0.22222222222222221</v>
      </c>
      <c r="M23" s="34">
        <v>0.91875000000000007</v>
      </c>
      <c r="N23" s="34">
        <v>0.23958333333333334</v>
      </c>
      <c r="O23" s="34">
        <v>0.90833333333333333</v>
      </c>
      <c r="P23" s="34">
        <v>0.27291666666666664</v>
      </c>
      <c r="Q23" s="34">
        <v>0.87083333333333324</v>
      </c>
      <c r="R23" s="34">
        <v>0.30763888888888891</v>
      </c>
      <c r="S23" s="34">
        <v>0.82152777777777775</v>
      </c>
      <c r="T23" s="34">
        <v>0.3430555555555555</v>
      </c>
      <c r="U23" s="34">
        <v>0.77430555555555547</v>
      </c>
      <c r="V23" s="34">
        <v>0.33958333333333335</v>
      </c>
      <c r="W23" s="34">
        <v>0.6958333333333333</v>
      </c>
      <c r="X23" s="34">
        <v>0.36527777777777781</v>
      </c>
      <c r="Y23" s="34">
        <v>0.6875</v>
      </c>
    </row>
    <row r="24" spans="1:25" x14ac:dyDescent="0.2">
      <c r="A24" s="33">
        <v>21</v>
      </c>
      <c r="B24" s="34">
        <v>0.3576388888888889</v>
      </c>
      <c r="C24" s="34">
        <v>0.71388888888888891</v>
      </c>
      <c r="D24" s="34">
        <v>0.3215277777777778</v>
      </c>
      <c r="E24" s="34">
        <v>0.75347222222222221</v>
      </c>
      <c r="F24" s="34">
        <v>0.27777777777777779</v>
      </c>
      <c r="G24" s="34">
        <v>0.78749999999999998</v>
      </c>
      <c r="H24" s="34">
        <v>0.27083333333333331</v>
      </c>
      <c r="I24" s="34">
        <v>0.86597222222222225</v>
      </c>
      <c r="J24" s="34">
        <v>0.23472222222222219</v>
      </c>
      <c r="K24" s="34">
        <v>0.9</v>
      </c>
      <c r="L24" s="34">
        <v>0.22222222222222221</v>
      </c>
      <c r="M24" s="34">
        <v>0.91875000000000007</v>
      </c>
      <c r="N24" s="34">
        <v>0.24097222222222223</v>
      </c>
      <c r="O24" s="34">
        <v>0.90694444444444444</v>
      </c>
      <c r="P24" s="34">
        <v>0.27430555555555552</v>
      </c>
      <c r="Q24" s="34">
        <v>0.86875000000000002</v>
      </c>
      <c r="R24" s="34">
        <v>0.30902777777777779</v>
      </c>
      <c r="S24" s="34">
        <v>0.82013888888888886</v>
      </c>
      <c r="T24" s="34">
        <v>0.3444444444444445</v>
      </c>
      <c r="U24" s="34">
        <v>0.7729166666666667</v>
      </c>
      <c r="V24" s="34">
        <v>0.34097222222222223</v>
      </c>
      <c r="W24" s="34">
        <v>0.69513888888888886</v>
      </c>
      <c r="X24" s="34">
        <v>0.36527777777777781</v>
      </c>
      <c r="Y24" s="34">
        <v>0.6875</v>
      </c>
    </row>
    <row r="25" spans="1:25" x14ac:dyDescent="0.2">
      <c r="A25" s="33">
        <v>22</v>
      </c>
      <c r="B25" s="34">
        <v>0.35694444444444445</v>
      </c>
      <c r="C25" s="34">
        <v>0.71458333333333324</v>
      </c>
      <c r="D25" s="34">
        <v>0.31944444444444448</v>
      </c>
      <c r="E25" s="34">
        <v>0.75416666666666676</v>
      </c>
      <c r="F25" s="34">
        <v>0.27638888888888885</v>
      </c>
      <c r="G25" s="34">
        <v>0.78888888888888886</v>
      </c>
      <c r="H25" s="34">
        <v>0.26944444444444443</v>
      </c>
      <c r="I25" s="34">
        <v>0.86736111111111114</v>
      </c>
      <c r="J25" s="34">
        <v>0.23333333333333331</v>
      </c>
      <c r="K25" s="34">
        <v>0.90069444444444446</v>
      </c>
      <c r="L25" s="34">
        <v>0.22291666666666665</v>
      </c>
      <c r="M25" s="34">
        <v>0.9194444444444444</v>
      </c>
      <c r="N25" s="34">
        <v>0.24166666666666667</v>
      </c>
      <c r="O25" s="34">
        <v>0.90625</v>
      </c>
      <c r="P25" s="34">
        <v>0.27499999999999997</v>
      </c>
      <c r="Q25" s="34">
        <v>0.86736111111111114</v>
      </c>
      <c r="R25" s="34">
        <v>0.31041666666666667</v>
      </c>
      <c r="S25" s="34">
        <v>0.81805555555555554</v>
      </c>
      <c r="T25" s="34">
        <v>0.34583333333333338</v>
      </c>
      <c r="U25" s="34">
        <v>0.7715277777777777</v>
      </c>
      <c r="V25" s="34">
        <v>0.34236111111111112</v>
      </c>
      <c r="W25" s="34">
        <v>0.69444444444444453</v>
      </c>
      <c r="X25" s="34">
        <v>0.3659722222222222</v>
      </c>
      <c r="Y25" s="34">
        <v>0.68819444444444444</v>
      </c>
    </row>
    <row r="26" spans="1:25" x14ac:dyDescent="0.2">
      <c r="A26" s="33">
        <v>23</v>
      </c>
      <c r="B26" s="34">
        <v>0.35625000000000001</v>
      </c>
      <c r="C26" s="34">
        <v>0.71597222222222223</v>
      </c>
      <c r="D26" s="34">
        <v>0.31805555555555554</v>
      </c>
      <c r="E26" s="34">
        <v>0.75555555555555554</v>
      </c>
      <c r="F26" s="34">
        <v>0.27430555555555552</v>
      </c>
      <c r="G26" s="34">
        <v>0.79027777777777775</v>
      </c>
      <c r="H26" s="34">
        <v>0.26805555555555555</v>
      </c>
      <c r="I26" s="34">
        <v>0.86875000000000002</v>
      </c>
      <c r="J26" s="34">
        <v>0.23263888888888887</v>
      </c>
      <c r="K26" s="34">
        <v>0.90138888888888891</v>
      </c>
      <c r="L26" s="34">
        <v>0.22291666666666665</v>
      </c>
      <c r="M26" s="34">
        <v>0.9194444444444444</v>
      </c>
      <c r="N26" s="34">
        <v>0.24236111111111111</v>
      </c>
      <c r="O26" s="34">
        <v>0.90555555555555556</v>
      </c>
      <c r="P26" s="34">
        <v>0.27638888888888885</v>
      </c>
      <c r="Q26" s="34">
        <v>0.86597222222222225</v>
      </c>
      <c r="R26" s="34">
        <v>0.31111111111111112</v>
      </c>
      <c r="S26" s="34">
        <v>0.81666666666666676</v>
      </c>
      <c r="T26" s="34">
        <v>0.34652777777777777</v>
      </c>
      <c r="U26" s="34">
        <v>0.77013888888888893</v>
      </c>
      <c r="V26" s="34">
        <v>0.3430555555555555</v>
      </c>
      <c r="W26" s="34">
        <v>0.69374999999999998</v>
      </c>
      <c r="X26" s="34">
        <v>0.3659722222222222</v>
      </c>
      <c r="Y26" s="34">
        <v>0.68819444444444444</v>
      </c>
    </row>
    <row r="27" spans="1:25" x14ac:dyDescent="0.2">
      <c r="A27" s="33">
        <v>24</v>
      </c>
      <c r="B27" s="34">
        <v>0.35486111111111113</v>
      </c>
      <c r="C27" s="34">
        <v>0.71736111111111101</v>
      </c>
      <c r="D27" s="34">
        <v>0.31666666666666665</v>
      </c>
      <c r="E27" s="34">
        <v>0.75694444444444453</v>
      </c>
      <c r="F27" s="34">
        <v>0.27291666666666664</v>
      </c>
      <c r="G27" s="34">
        <v>0.7909722222222223</v>
      </c>
      <c r="H27" s="34">
        <v>0.26666666666666666</v>
      </c>
      <c r="I27" s="34">
        <v>0.86944444444444446</v>
      </c>
      <c r="J27" s="34">
        <v>0.23194444444444443</v>
      </c>
      <c r="K27" s="34">
        <v>0.90277777777777779</v>
      </c>
      <c r="L27" s="34">
        <v>0.22291666666666665</v>
      </c>
      <c r="M27" s="34">
        <v>0.9194444444444444</v>
      </c>
      <c r="N27" s="34">
        <v>0.24374999999999999</v>
      </c>
      <c r="O27" s="34">
        <v>0.90416666666666667</v>
      </c>
      <c r="P27" s="34">
        <v>0.27777777777777779</v>
      </c>
      <c r="Q27" s="34">
        <v>0.86458333333333337</v>
      </c>
      <c r="R27" s="34">
        <v>0.3125</v>
      </c>
      <c r="S27" s="34">
        <v>0.81527777777777777</v>
      </c>
      <c r="T27" s="34">
        <v>0.34791666666666665</v>
      </c>
      <c r="U27" s="34">
        <v>0.76874999999999993</v>
      </c>
      <c r="V27" s="34">
        <v>0.3444444444444445</v>
      </c>
      <c r="W27" s="34">
        <v>0.69305555555555554</v>
      </c>
      <c r="X27" s="34">
        <v>0.3666666666666667</v>
      </c>
      <c r="Y27" s="34">
        <v>0.68888888888888899</v>
      </c>
    </row>
    <row r="28" spans="1:25" x14ac:dyDescent="0.2">
      <c r="A28" s="33">
        <v>25</v>
      </c>
      <c r="B28" s="34">
        <v>0.35416666666666669</v>
      </c>
      <c r="C28" s="34">
        <v>0.71875</v>
      </c>
      <c r="D28" s="34">
        <v>0.31527777777777777</v>
      </c>
      <c r="E28" s="34">
        <v>0.7583333333333333</v>
      </c>
      <c r="F28" s="34">
        <v>0.27152777777777776</v>
      </c>
      <c r="G28" s="34">
        <v>0.79236111111111107</v>
      </c>
      <c r="H28" s="34">
        <v>0.26527777777777778</v>
      </c>
      <c r="I28" s="34">
        <v>0.87083333333333324</v>
      </c>
      <c r="J28" s="34">
        <v>0.23124999999999998</v>
      </c>
      <c r="K28" s="34">
        <v>0.90347222222222223</v>
      </c>
      <c r="L28" s="34">
        <v>0.22361111111111109</v>
      </c>
      <c r="M28" s="34">
        <v>0.9194444444444444</v>
      </c>
      <c r="N28" s="34">
        <v>0.24444444444444446</v>
      </c>
      <c r="O28" s="34">
        <v>0.90347222222222223</v>
      </c>
      <c r="P28" s="34">
        <v>0.27847222222222223</v>
      </c>
      <c r="Q28" s="34">
        <v>0.86319444444444438</v>
      </c>
      <c r="R28" s="34">
        <v>0.31388888888888888</v>
      </c>
      <c r="S28" s="34">
        <v>0.81319444444444444</v>
      </c>
      <c r="T28" s="34">
        <v>0.34930555555555554</v>
      </c>
      <c r="U28" s="34">
        <v>0.76736111111111116</v>
      </c>
      <c r="V28" s="34">
        <v>0.34513888888888888</v>
      </c>
      <c r="W28" s="34">
        <v>0.69236111111111109</v>
      </c>
      <c r="X28" s="34">
        <v>0.3666666666666667</v>
      </c>
      <c r="Y28" s="34">
        <v>0.68888888888888899</v>
      </c>
    </row>
    <row r="29" spans="1:25" x14ac:dyDescent="0.2">
      <c r="A29" s="33">
        <v>26</v>
      </c>
      <c r="B29" s="34">
        <v>0.35347222222222219</v>
      </c>
      <c r="C29" s="34">
        <v>0.71944444444444444</v>
      </c>
      <c r="D29" s="34">
        <v>0.31388888888888888</v>
      </c>
      <c r="E29" s="34">
        <v>0.7597222222222223</v>
      </c>
      <c r="F29" s="34">
        <v>0.26944444444444443</v>
      </c>
      <c r="G29" s="34">
        <v>0.79375000000000007</v>
      </c>
      <c r="H29" s="34">
        <v>0.2638888888888889</v>
      </c>
      <c r="I29" s="34">
        <v>0.87222222222222223</v>
      </c>
      <c r="J29" s="34">
        <v>0.23055555555555554</v>
      </c>
      <c r="K29" s="34">
        <v>0.90416666666666667</v>
      </c>
      <c r="L29" s="34">
        <v>0.22361111111111109</v>
      </c>
      <c r="M29" s="34">
        <v>0.9194444444444444</v>
      </c>
      <c r="N29" s="34">
        <v>0.24583333333333335</v>
      </c>
      <c r="O29" s="34">
        <v>0.90208333333333324</v>
      </c>
      <c r="P29" s="34">
        <v>0.27986111111111112</v>
      </c>
      <c r="Q29" s="34">
        <v>0.8618055555555556</v>
      </c>
      <c r="R29" s="34">
        <v>0.31458333333333333</v>
      </c>
      <c r="S29" s="34">
        <v>0.81180555555555556</v>
      </c>
      <c r="T29" s="34">
        <v>0.35069444444444442</v>
      </c>
      <c r="U29" s="34">
        <v>0.76597222222222217</v>
      </c>
      <c r="V29" s="34">
        <v>0.34652777777777777</v>
      </c>
      <c r="W29" s="34">
        <v>0.69166666666666676</v>
      </c>
      <c r="X29" s="34">
        <v>0.3666666666666667</v>
      </c>
      <c r="Y29" s="34">
        <v>0.68958333333333333</v>
      </c>
    </row>
    <row r="30" spans="1:25" x14ac:dyDescent="0.2">
      <c r="A30" s="33">
        <v>27</v>
      </c>
      <c r="B30" s="34">
        <v>0.3520833333333333</v>
      </c>
      <c r="C30" s="34">
        <v>0.72083333333333333</v>
      </c>
      <c r="D30" s="34">
        <v>0.3125</v>
      </c>
      <c r="E30" s="34">
        <v>0.76041666666666663</v>
      </c>
      <c r="F30" s="34">
        <v>0.26805555555555555</v>
      </c>
      <c r="G30" s="34">
        <v>0.79513888888888884</v>
      </c>
      <c r="H30" s="34">
        <v>0.26250000000000001</v>
      </c>
      <c r="I30" s="34">
        <v>0.87291666666666667</v>
      </c>
      <c r="J30" s="34">
        <v>0.2298611111111111</v>
      </c>
      <c r="K30" s="34">
        <v>0.90555555555555556</v>
      </c>
      <c r="L30" s="34">
        <v>0.22430555555555556</v>
      </c>
      <c r="M30" s="34">
        <v>0.9194444444444444</v>
      </c>
      <c r="N30" s="34">
        <v>0.24652777777777779</v>
      </c>
      <c r="O30" s="34">
        <v>0.90138888888888891</v>
      </c>
      <c r="P30" s="34">
        <v>0.28055555555555556</v>
      </c>
      <c r="Q30" s="34">
        <v>0.85972222222222217</v>
      </c>
      <c r="R30" s="34">
        <v>0.31597222222222221</v>
      </c>
      <c r="S30" s="34">
        <v>0.81041666666666667</v>
      </c>
      <c r="T30" s="34">
        <v>0.31041666666666667</v>
      </c>
      <c r="U30" s="34">
        <v>0.72291666666666676</v>
      </c>
      <c r="V30" s="34">
        <v>0.34722222222222227</v>
      </c>
      <c r="W30" s="34">
        <v>0.69097222222222221</v>
      </c>
      <c r="X30" s="34">
        <v>0.3666666666666667</v>
      </c>
      <c r="Y30" s="34">
        <v>0.69027777777777777</v>
      </c>
    </row>
    <row r="31" spans="1:25" x14ac:dyDescent="0.2">
      <c r="A31" s="33">
        <v>28</v>
      </c>
      <c r="B31" s="34">
        <v>0.35138888888888892</v>
      </c>
      <c r="C31" s="34">
        <v>0.72222222222222221</v>
      </c>
      <c r="D31" s="34">
        <v>0.31111111111111112</v>
      </c>
      <c r="E31" s="34">
        <v>0.76180555555555562</v>
      </c>
      <c r="F31" s="34">
        <v>0.26666666666666666</v>
      </c>
      <c r="G31" s="34">
        <v>0.79583333333333339</v>
      </c>
      <c r="H31" s="34">
        <v>0.26111111111111113</v>
      </c>
      <c r="I31" s="34">
        <v>0.87430555555555556</v>
      </c>
      <c r="J31" s="34">
        <v>0.22916666666666666</v>
      </c>
      <c r="K31" s="34">
        <v>0.90625</v>
      </c>
      <c r="L31" s="34">
        <v>0.22430555555555556</v>
      </c>
      <c r="M31" s="34">
        <v>0.9194444444444444</v>
      </c>
      <c r="N31" s="34">
        <v>0.24791666666666667</v>
      </c>
      <c r="O31" s="34">
        <v>0.9</v>
      </c>
      <c r="P31" s="34">
        <v>0.28194444444444444</v>
      </c>
      <c r="Q31" s="34">
        <v>0.85833333333333339</v>
      </c>
      <c r="R31" s="34">
        <v>0.31736111111111115</v>
      </c>
      <c r="S31" s="34">
        <v>0.80833333333333324</v>
      </c>
      <c r="T31" s="34">
        <v>0.31111111111111112</v>
      </c>
      <c r="U31" s="34">
        <v>0.72152777777777777</v>
      </c>
      <c r="V31" s="34">
        <v>0.34861111111111115</v>
      </c>
      <c r="W31" s="34">
        <v>0.69027777777777777</v>
      </c>
      <c r="X31" s="34">
        <v>0.36736111111111108</v>
      </c>
      <c r="Y31" s="34">
        <v>0.69097222222222221</v>
      </c>
    </row>
    <row r="32" spans="1:25" x14ac:dyDescent="0.2">
      <c r="A32" s="33">
        <v>29</v>
      </c>
      <c r="B32" s="34">
        <v>0.35000000000000003</v>
      </c>
      <c r="C32" s="34">
        <v>0.72361111111111109</v>
      </c>
      <c r="D32" s="39"/>
      <c r="E32" s="39"/>
      <c r="F32" s="34">
        <v>0.26458333333333334</v>
      </c>
      <c r="G32" s="34">
        <v>0.79722222222222217</v>
      </c>
      <c r="H32" s="34">
        <v>0.25972222222222224</v>
      </c>
      <c r="I32" s="34">
        <v>0.87569444444444444</v>
      </c>
      <c r="J32" s="34">
        <v>0.22847222222222222</v>
      </c>
      <c r="K32" s="34">
        <v>0.90694444444444444</v>
      </c>
      <c r="L32" s="34">
        <v>0.22500000000000001</v>
      </c>
      <c r="M32" s="34">
        <v>0.91875000000000007</v>
      </c>
      <c r="N32" s="34">
        <v>0.24861111111111112</v>
      </c>
      <c r="O32" s="34">
        <v>0.89930555555555547</v>
      </c>
      <c r="P32" s="34">
        <v>0.28333333333333333</v>
      </c>
      <c r="Q32" s="34">
        <v>0.8569444444444444</v>
      </c>
      <c r="R32" s="34">
        <v>0.31805555555555554</v>
      </c>
      <c r="S32" s="34">
        <v>0.80694444444444446</v>
      </c>
      <c r="T32" s="34">
        <v>0.3125</v>
      </c>
      <c r="U32" s="34">
        <v>0.72013888888888899</v>
      </c>
      <c r="V32" s="34">
        <v>0.34930555555555554</v>
      </c>
      <c r="W32" s="34">
        <v>0.68958333333333333</v>
      </c>
      <c r="X32" s="34">
        <v>0.36736111111111108</v>
      </c>
      <c r="Y32" s="34">
        <v>0.69166666666666676</v>
      </c>
    </row>
    <row r="33" spans="1:25" x14ac:dyDescent="0.2">
      <c r="A33" s="33">
        <v>30</v>
      </c>
      <c r="B33" s="34">
        <v>0.34930555555555554</v>
      </c>
      <c r="C33" s="34">
        <v>0.72499999999999998</v>
      </c>
      <c r="D33" s="39"/>
      <c r="E33" s="39"/>
      <c r="F33" s="34">
        <v>0.26319444444444445</v>
      </c>
      <c r="G33" s="34">
        <v>0.79861111111111116</v>
      </c>
      <c r="H33" s="34">
        <v>0.25833333333333336</v>
      </c>
      <c r="I33" s="34">
        <v>0.87638888888888899</v>
      </c>
      <c r="J33" s="34">
        <v>0.22777777777777777</v>
      </c>
      <c r="K33" s="34">
        <v>0.90763888888888899</v>
      </c>
      <c r="L33" s="34">
        <v>0.22500000000000001</v>
      </c>
      <c r="M33" s="34">
        <v>0.91875000000000007</v>
      </c>
      <c r="N33" s="34">
        <v>0.25</v>
      </c>
      <c r="O33" s="34">
        <v>0.8979166666666667</v>
      </c>
      <c r="P33" s="34">
        <v>0.28402777777777777</v>
      </c>
      <c r="Q33" s="34">
        <v>0.85555555555555562</v>
      </c>
      <c r="R33" s="34">
        <v>0.31944444444444448</v>
      </c>
      <c r="S33" s="34">
        <v>0.80555555555555547</v>
      </c>
      <c r="T33" s="34">
        <v>0.31388888888888888</v>
      </c>
      <c r="U33" s="34">
        <v>0.71875</v>
      </c>
      <c r="V33" s="34">
        <v>0.35069444444444442</v>
      </c>
      <c r="W33" s="34">
        <v>0.68958333333333333</v>
      </c>
      <c r="X33" s="34">
        <v>0.36736111111111108</v>
      </c>
      <c r="Y33" s="34">
        <v>0.69236111111111109</v>
      </c>
    </row>
    <row r="34" spans="1:25" x14ac:dyDescent="0.2">
      <c r="A34" s="33">
        <v>31</v>
      </c>
      <c r="B34" s="34">
        <v>0.34791666666666665</v>
      </c>
      <c r="C34" s="34">
        <v>0.72638888888888886</v>
      </c>
      <c r="D34" s="39"/>
      <c r="E34" s="39"/>
      <c r="F34" s="34">
        <v>0.3034722222222222</v>
      </c>
      <c r="G34" s="34">
        <v>0.84097222222222223</v>
      </c>
      <c r="H34" s="39"/>
      <c r="I34" s="39"/>
      <c r="J34" s="34">
        <v>0.22708333333333333</v>
      </c>
      <c r="K34" s="34">
        <v>0.90902777777777777</v>
      </c>
      <c r="L34" s="39"/>
      <c r="M34" s="39"/>
      <c r="N34" s="34">
        <v>0.25069444444444444</v>
      </c>
      <c r="O34" s="34">
        <v>0.89722222222222225</v>
      </c>
      <c r="P34" s="34">
        <v>0.28541666666666665</v>
      </c>
      <c r="Q34" s="34">
        <v>0.85416666666666663</v>
      </c>
      <c r="R34" s="39"/>
      <c r="S34" s="39"/>
      <c r="T34" s="34">
        <v>0.31527777777777777</v>
      </c>
      <c r="U34" s="34">
        <v>0.71736111111111101</v>
      </c>
      <c r="V34" s="39"/>
      <c r="W34" s="39"/>
      <c r="X34" s="34">
        <v>0.36736111111111108</v>
      </c>
      <c r="Y34" s="34">
        <v>0.69305555555555554</v>
      </c>
    </row>
    <row r="36" spans="1:25" x14ac:dyDescent="0.2">
      <c r="A36" s="40" t="s">
        <v>45</v>
      </c>
    </row>
  </sheetData>
  <sheetProtection sheet="1" objects="1" scenarios="1"/>
  <mergeCells count="13">
    <mergeCell ref="R2:S2"/>
    <mergeCell ref="T2:U2"/>
    <mergeCell ref="V2:W2"/>
    <mergeCell ref="X2:Y2"/>
    <mergeCell ref="A1:Y1"/>
    <mergeCell ref="B2:C2"/>
    <mergeCell ref="D2:E2"/>
    <mergeCell ref="F2:G2"/>
    <mergeCell ref="H2:I2"/>
    <mergeCell ref="J2:K2"/>
    <mergeCell ref="L2:M2"/>
    <mergeCell ref="N2:O2"/>
    <mergeCell ref="P2:Q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Planning</vt:lpstr>
      <vt:lpstr>De zon</vt:lpstr>
      <vt:lpstr>Activiteit</vt:lpstr>
      <vt:lpstr>Kleur</vt:lpstr>
      <vt:lpstr>Planning!Print_Area</vt:lpstr>
      <vt:lpstr>Planning!Print_Titles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Brinkman</dc:creator>
  <cp:lastModifiedBy>Jeroen Brinkman</cp:lastModifiedBy>
  <cp:lastPrinted>2020-01-10T12:05:27Z</cp:lastPrinted>
  <dcterms:created xsi:type="dcterms:W3CDTF">2019-01-09T09:43:25Z</dcterms:created>
  <dcterms:modified xsi:type="dcterms:W3CDTF">2020-01-10T12:05:39Z</dcterms:modified>
</cp:coreProperties>
</file>